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f5ad6db0c23bce/Council business/2023-24/AGAR 23-24/"/>
    </mc:Choice>
  </mc:AlternateContent>
  <xr:revisionPtr revIDLastSave="0" documentId="8_{675EEA4E-010F-41ED-847F-BD2E1318BC29}" xr6:coauthVersionLast="47" xr6:coauthVersionMax="47" xr10:uidLastSave="{00000000-0000-0000-0000-000000000000}"/>
  <bookViews>
    <workbookView xWindow="-110" yWindow="-110" windowWidth="19420" windowHeight="10300" xr2:uid="{27E9C128-D1C2-4959-8FA4-6D6EB9AA5A58}"/>
  </bookViews>
  <sheets>
    <sheet name="Bank reconciliation" sheetId="9" r:id="rId1"/>
    <sheet name="expenditure" sheetId="1" r:id="rId2"/>
    <sheet name="income" sheetId="8" r:id="rId3"/>
    <sheet name="budget" sheetId="3" r:id="rId4"/>
    <sheet name="grants &amp; reserve fund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1" l="1"/>
  <c r="R23" i="1"/>
  <c r="H37" i="1"/>
  <c r="I37" i="1"/>
  <c r="J37" i="1"/>
  <c r="K37" i="1"/>
  <c r="L37" i="1"/>
  <c r="M37" i="1"/>
  <c r="N37" i="1"/>
  <c r="O37" i="1"/>
  <c r="P37" i="1"/>
  <c r="Q37" i="1"/>
  <c r="G37" i="1"/>
  <c r="G10" i="9"/>
  <c r="G11" i="9" s="1"/>
  <c r="I5" i="8"/>
  <c r="G25" i="9"/>
  <c r="R33" i="1"/>
  <c r="R34" i="1"/>
  <c r="R35" i="1"/>
  <c r="R36" i="1"/>
  <c r="D8" i="8"/>
  <c r="E8" i="8"/>
  <c r="F8" i="8"/>
  <c r="G8" i="8"/>
  <c r="H8" i="8"/>
  <c r="C8" i="8"/>
  <c r="I3" i="8"/>
  <c r="I6" i="8"/>
  <c r="I7" i="8"/>
  <c r="R30" i="1"/>
  <c r="R31" i="1"/>
  <c r="R32" i="1"/>
  <c r="R28" i="1"/>
  <c r="R18" i="1"/>
  <c r="R19" i="1"/>
  <c r="R20" i="1"/>
  <c r="R17" i="1"/>
  <c r="R21" i="1"/>
  <c r="R22" i="1"/>
  <c r="R24" i="1"/>
  <c r="R25" i="1"/>
  <c r="R26" i="1"/>
  <c r="R27" i="1"/>
  <c r="R16" i="1"/>
  <c r="R37" i="1" l="1"/>
  <c r="G27" i="9"/>
  <c r="J28" i="9" s="1"/>
  <c r="L26" i="3"/>
  <c r="K26" i="3"/>
  <c r="I26" i="3"/>
  <c r="H26" i="3"/>
  <c r="G26" i="3"/>
  <c r="F26" i="3"/>
  <c r="E26" i="3"/>
  <c r="D26" i="3"/>
  <c r="C26" i="3"/>
  <c r="B26" i="3"/>
  <c r="J23" i="3"/>
  <c r="J26" i="3" s="1"/>
  <c r="I19" i="3"/>
  <c r="J17" i="3"/>
  <c r="L16" i="3"/>
  <c r="L19" i="3" s="1"/>
  <c r="K16" i="3"/>
  <c r="K19" i="3" s="1"/>
  <c r="I16" i="3"/>
  <c r="H16" i="3"/>
  <c r="H19" i="3" s="1"/>
  <c r="G16" i="3"/>
  <c r="G19" i="3" s="1"/>
  <c r="F16" i="3"/>
  <c r="F19" i="3" s="1"/>
  <c r="E16" i="3"/>
  <c r="E19" i="3" s="1"/>
  <c r="D16" i="3"/>
  <c r="D19" i="3" s="1"/>
  <c r="C16" i="3"/>
  <c r="C19" i="3" s="1"/>
  <c r="B16" i="3"/>
  <c r="B19" i="3" s="1"/>
  <c r="J14" i="3"/>
  <c r="J10" i="3"/>
  <c r="J8" i="3"/>
  <c r="J7" i="3"/>
  <c r="J6" i="3"/>
  <c r="J16" i="3" s="1"/>
  <c r="J19" i="3" s="1"/>
  <c r="I4" i="8" l="1"/>
  <c r="I8" i="8" s="1"/>
  <c r="D37" i="7"/>
  <c r="R58" i="1"/>
  <c r="R70" i="1" s="1"/>
  <c r="Q70" i="1"/>
  <c r="P70" i="1"/>
  <c r="O70" i="1"/>
  <c r="N70" i="1"/>
  <c r="M70" i="1"/>
  <c r="L70" i="1"/>
  <c r="K70" i="1"/>
  <c r="J70" i="1"/>
  <c r="I70" i="1"/>
  <c r="H70" i="1"/>
  <c r="G70" i="1"/>
  <c r="N51" i="1" l="1"/>
  <c r="Q51" i="1"/>
  <c r="P51" i="1"/>
  <c r="O51" i="1"/>
  <c r="K51" i="1"/>
  <c r="H51" i="1"/>
  <c r="G51" i="1"/>
  <c r="R51" i="1" l="1"/>
</calcChain>
</file>

<file path=xl/sharedStrings.xml><?xml version="1.0" encoding="utf-8"?>
<sst xmlns="http://schemas.openxmlformats.org/spreadsheetml/2006/main" count="316" uniqueCount="223">
  <si>
    <t>Date</t>
  </si>
  <si>
    <t>Minute ref</t>
  </si>
  <si>
    <t>Payee</t>
  </si>
  <si>
    <t>detail</t>
  </si>
  <si>
    <t>sec 137</t>
  </si>
  <si>
    <t>chq No</t>
  </si>
  <si>
    <t>Clerk salary</t>
  </si>
  <si>
    <t>clerk expenses</t>
  </si>
  <si>
    <t>maintenance</t>
  </si>
  <si>
    <t>VAT</t>
  </si>
  <si>
    <t>TOTAL</t>
  </si>
  <si>
    <t>LALC</t>
  </si>
  <si>
    <t>01.04.22</t>
  </si>
  <si>
    <t>Weltons</t>
  </si>
  <si>
    <t>grasscutting</t>
  </si>
  <si>
    <t>J Cooper</t>
  </si>
  <si>
    <t>subscriptions</t>
  </si>
  <si>
    <t>insurance</t>
  </si>
  <si>
    <t>hall rent</t>
  </si>
  <si>
    <t>audit</t>
  </si>
  <si>
    <t>Zurich</t>
  </si>
  <si>
    <t>14.06.22</t>
  </si>
  <si>
    <t>June43c</t>
  </si>
  <si>
    <t>K Culley</t>
  </si>
  <si>
    <t>TOTALS</t>
  </si>
  <si>
    <t>precept</t>
  </si>
  <si>
    <t>welcome back fund</t>
  </si>
  <si>
    <t>other</t>
  </si>
  <si>
    <t>26.05.22</t>
  </si>
  <si>
    <t>jubilee tree planting grant</t>
  </si>
  <si>
    <t>Precept</t>
  </si>
  <si>
    <t>V.A.T. Refund</t>
  </si>
  <si>
    <t>15.02.21</t>
  </si>
  <si>
    <t>s106 funding</t>
  </si>
  <si>
    <t>cllr jubilee grant</t>
  </si>
  <si>
    <t>cllr grant</t>
  </si>
  <si>
    <t>01.03.21</t>
  </si>
  <si>
    <t>22.03.22</t>
  </si>
  <si>
    <t>17.05.16</t>
  </si>
  <si>
    <t>24.02.21</t>
  </si>
  <si>
    <t>12.10.21</t>
  </si>
  <si>
    <t>09.11.21</t>
  </si>
  <si>
    <t>08.03.22</t>
  </si>
  <si>
    <t>43d</t>
  </si>
  <si>
    <t>23.07.21</t>
  </si>
  <si>
    <t>laptop funding</t>
  </si>
  <si>
    <t>minute ref</t>
  </si>
  <si>
    <t>election reserves</t>
  </si>
  <si>
    <t>09.04.19</t>
  </si>
  <si>
    <t>12.07.22</t>
  </si>
  <si>
    <t>training</t>
  </si>
  <si>
    <t>July 60iii</t>
  </si>
  <si>
    <t>27.09.22</t>
  </si>
  <si>
    <t>12.10.22</t>
  </si>
  <si>
    <t>26.04.22</t>
  </si>
  <si>
    <t>28.09.22</t>
  </si>
  <si>
    <t>30.09.22</t>
  </si>
  <si>
    <t>six month totals</t>
  </si>
  <si>
    <t>VAT refund</t>
  </si>
  <si>
    <t>one off expenses</t>
  </si>
  <si>
    <t>31.12.22</t>
  </si>
  <si>
    <t>nine month totals</t>
  </si>
  <si>
    <t>16.01.23</t>
  </si>
  <si>
    <t>county cllr grant</t>
  </si>
  <si>
    <t>end of year totals</t>
  </si>
  <si>
    <t>sundries &amp; post</t>
  </si>
  <si>
    <t>31.03.2023</t>
  </si>
  <si>
    <t>SID donation</t>
  </si>
  <si>
    <t>jubilee trees grant</t>
  </si>
  <si>
    <t>cllr grant for benches</t>
  </si>
  <si>
    <t>Overall total in grants and reserves</t>
  </si>
  <si>
    <t>Addlethorpe Parish Council accounts for year 2022/2023 - Grant &amp; reserves</t>
  </si>
  <si>
    <t>01.04.23</t>
  </si>
  <si>
    <t>Annual subscription</t>
  </si>
  <si>
    <t>182bi Mar 23</t>
  </si>
  <si>
    <t>182bii Mar 23</t>
  </si>
  <si>
    <t>ATS training</t>
  </si>
  <si>
    <t>14.04.23</t>
  </si>
  <si>
    <t>8a</t>
  </si>
  <si>
    <t>16.05.23</t>
  </si>
  <si>
    <t>24h</t>
  </si>
  <si>
    <t>RBLI</t>
  </si>
  <si>
    <t>green canopy plaque</t>
  </si>
  <si>
    <t>Internal Audit</t>
  </si>
  <si>
    <t>clerks wages - april</t>
  </si>
  <si>
    <t>11.06.23</t>
  </si>
  <si>
    <t>43aiii</t>
  </si>
  <si>
    <t>43aii</t>
  </si>
  <si>
    <t>06.04.23</t>
  </si>
  <si>
    <t>13.06.23</t>
  </si>
  <si>
    <t>Addlethorpe Parish Council accounts for year 2023/2024 - income</t>
  </si>
  <si>
    <t>Addlethorpe Parish Council accounts for year 2023/2024 - expenditure</t>
  </si>
  <si>
    <t>budget 2023/2024</t>
  </si>
  <si>
    <t>title</t>
  </si>
  <si>
    <t>budget</t>
  </si>
  <si>
    <t xml:space="preserve">apr-sep </t>
  </si>
  <si>
    <t>forecast</t>
  </si>
  <si>
    <t>proposed</t>
  </si>
  <si>
    <t>comments</t>
  </si>
  <si>
    <t>22/23</t>
  </si>
  <si>
    <t>actual</t>
  </si>
  <si>
    <t>oct</t>
  </si>
  <si>
    <t>nov</t>
  </si>
  <si>
    <t>dec</t>
  </si>
  <si>
    <t>jan</t>
  </si>
  <si>
    <t>feb</t>
  </si>
  <si>
    <t>march</t>
  </si>
  <si>
    <t>variance</t>
  </si>
  <si>
    <t>EXPENSES</t>
  </si>
  <si>
    <t>clerk's salary</t>
  </si>
  <si>
    <t xml:space="preserve"> 21/22 pay increase of £1 per hour to be backdated.  Next years not agreed so estimated at5%</t>
  </si>
  <si>
    <t>clerk's expenses</t>
  </si>
  <si>
    <t>extra mileage costs due to move and extra meetings</t>
  </si>
  <si>
    <t>LALC has already confirmed its increase at 4%. To include microsoft subscription £60 and Cloudnext emails £50</t>
  </si>
  <si>
    <t>Insurance increase estimated at 5%</t>
  </si>
  <si>
    <t>sundries &amp; postage</t>
  </si>
  <si>
    <t>allowing 5% increase</t>
  </si>
  <si>
    <t>Audit fee</t>
  </si>
  <si>
    <t>potential increse in cost</t>
  </si>
  <si>
    <t>Hall rent</t>
  </si>
  <si>
    <t>extra hours due to long and extra meetings. No increase in hourlyrate budgeted for</t>
  </si>
  <si>
    <t>Training</t>
  </si>
  <si>
    <t>5% on ATS and additional for events not covered by ATS</t>
  </si>
  <si>
    <t>5% added in lieu of grasscutting tenders</t>
  </si>
  <si>
    <t>s137 donations</t>
  </si>
  <si>
    <t>Poppy wreath cost increased £5</t>
  </si>
  <si>
    <t>TOTALS less VAT and one off expenditure</t>
  </si>
  <si>
    <t>actual is funded projects. Forecasted is solicitor fees</t>
  </si>
  <si>
    <t>overall totals</t>
  </si>
  <si>
    <t>INCOME</t>
  </si>
  <si>
    <t>Interest: Bank accounts</t>
  </si>
  <si>
    <t>refund for last 2 years.  Extra due to one off solicitor costs</t>
  </si>
  <si>
    <t>funding</t>
  </si>
  <si>
    <t>Estimated total net expenditure</t>
  </si>
  <si>
    <t>(8596-553.50 =)</t>
  </si>
  <si>
    <t xml:space="preserve">   Add in: any other contingencies</t>
  </si>
  <si>
    <t>elections costs</t>
  </si>
  <si>
    <t xml:space="preserve">     Plus:   Working  balance required </t>
  </si>
  <si>
    <t>plus ringfenced funds</t>
  </si>
  <si>
    <t>------------</t>
  </si>
  <si>
    <t xml:space="preserve">  Less:  Expected balance at 31/3/2022 (end of next financial year)</t>
  </si>
  <si>
    <t>Basis for precept requirement</t>
  </si>
  <si>
    <t>43ai</t>
  </si>
  <si>
    <t>clerks wages - May</t>
  </si>
  <si>
    <t>11.07.23</t>
  </si>
  <si>
    <t>61ai</t>
  </si>
  <si>
    <t>clerks wages -June</t>
  </si>
  <si>
    <t>clerks expenses</t>
  </si>
  <si>
    <t>16.05.21</t>
  </si>
  <si>
    <t>20.09.23</t>
  </si>
  <si>
    <t>25.09.23</t>
  </si>
  <si>
    <t>21.07.23</t>
  </si>
  <si>
    <t>02.08.23</t>
  </si>
  <si>
    <t>04.08.23</t>
  </si>
  <si>
    <t>23.08.23</t>
  </si>
  <si>
    <t>Hand Bros</t>
  </si>
  <si>
    <t>Bases for benches</t>
  </si>
  <si>
    <t>Clerks wages - August</t>
  </si>
  <si>
    <t>ELDC</t>
  </si>
  <si>
    <t>Elections fees</t>
  </si>
  <si>
    <t>Clerks wages - July</t>
  </si>
  <si>
    <t>30.09.23</t>
  </si>
  <si>
    <t>Unity Trust</t>
  </si>
  <si>
    <t>Service fee</t>
  </si>
  <si>
    <t>02.11.23</t>
  </si>
  <si>
    <t>Change from Lloyds to Untity Trust</t>
  </si>
  <si>
    <t>15.11.23</t>
  </si>
  <si>
    <t>20.11.23</t>
  </si>
  <si>
    <t>30.11.23</t>
  </si>
  <si>
    <t>31.12.23</t>
  </si>
  <si>
    <t>08.01.24</t>
  </si>
  <si>
    <t>16.01.24</t>
  </si>
  <si>
    <t>13.02.24</t>
  </si>
  <si>
    <t>15.02.24</t>
  </si>
  <si>
    <t>29.02.24</t>
  </si>
  <si>
    <t>31.03.24</t>
  </si>
  <si>
    <t>Clerks wages - Sept</t>
  </si>
  <si>
    <t>Royal B Legion</t>
  </si>
  <si>
    <t xml:space="preserve">Poppies </t>
  </si>
  <si>
    <t>R Dawson</t>
  </si>
  <si>
    <t>17.01.24</t>
  </si>
  <si>
    <t>Cheque 300004 = canx</t>
  </si>
  <si>
    <t>Cheque 300007 = canx</t>
  </si>
  <si>
    <t>GW Shelter Sol.</t>
  </si>
  <si>
    <t>Bus shelter</t>
  </si>
  <si>
    <t>Cloud Next Ltd</t>
  </si>
  <si>
    <t>Software</t>
  </si>
  <si>
    <t>Julie Rock</t>
  </si>
  <si>
    <t>Minute taking</t>
  </si>
  <si>
    <t>Clerks wages - increase</t>
  </si>
  <si>
    <t>28.03.24</t>
  </si>
  <si>
    <t>Addlethorpe Parish Council 2023/24</t>
  </si>
  <si>
    <t>Neighbourhood plan</t>
  </si>
  <si>
    <t>Plus income</t>
  </si>
  <si>
    <t>Less expenditure:-</t>
  </si>
  <si>
    <t>Clerk's salary</t>
  </si>
  <si>
    <t>Clerk's expenditure</t>
  </si>
  <si>
    <t>Subscriptions</t>
  </si>
  <si>
    <t>Insurance</t>
  </si>
  <si>
    <t>Sundries &amp; postage</t>
  </si>
  <si>
    <t>Audit</t>
  </si>
  <si>
    <t>Maintenance</t>
  </si>
  <si>
    <t>One-off expenditure</t>
  </si>
  <si>
    <t>Bank balace as at 31st March 24</t>
  </si>
  <si>
    <t>Lloyds deposit acc/t</t>
  </si>
  <si>
    <t>Cllr Grant</t>
  </si>
  <si>
    <t>Other</t>
  </si>
  <si>
    <t>balance s/be:-</t>
  </si>
  <si>
    <t>difference</t>
  </si>
  <si>
    <t>Lloyds Bank</t>
  </si>
  <si>
    <t>incorrect transfer</t>
  </si>
  <si>
    <t>Bus Shelter</t>
  </si>
  <si>
    <t>86i</t>
  </si>
  <si>
    <t>115b</t>
  </si>
  <si>
    <t>115a</t>
  </si>
  <si>
    <t>153i</t>
  </si>
  <si>
    <t>153ii</t>
  </si>
  <si>
    <t>8b</t>
  </si>
  <si>
    <t xml:space="preserve">Church </t>
  </si>
  <si>
    <t>Hire of Hall</t>
  </si>
  <si>
    <t>Need invoice</t>
  </si>
  <si>
    <t>Current bank balance brought forward 1st April 2023</t>
  </si>
  <si>
    <t>Deposit bank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</si>
</sst>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d\.m\.yy;@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1" xfId="0" applyFont="1" applyBorder="1"/>
    <xf numFmtId="0" fontId="3" fillId="0" borderId="0" xfId="0" applyFont="1"/>
    <xf numFmtId="0" fontId="1" fillId="0" borderId="2" xfId="0" applyFont="1" applyBorder="1"/>
    <xf numFmtId="0" fontId="1" fillId="0" borderId="3" xfId="0" applyFont="1" applyBorder="1"/>
    <xf numFmtId="164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164" fontId="0" fillId="0" borderId="5" xfId="0" applyNumberForma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2" fillId="0" borderId="5" xfId="0" applyFont="1" applyBorder="1" applyAlignment="1">
      <alignment wrapText="1"/>
    </xf>
    <xf numFmtId="17" fontId="0" fillId="0" borderId="5" xfId="0" applyNumberFormat="1" applyBorder="1" applyAlignment="1">
      <alignment horizontal="left" vertical="top"/>
    </xf>
    <xf numFmtId="164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3" fillId="0" borderId="1" xfId="0" applyFont="1" applyBorder="1"/>
    <xf numFmtId="3" fontId="0" fillId="0" borderId="5" xfId="0" applyNumberFormat="1" applyBorder="1"/>
    <xf numFmtId="0" fontId="0" fillId="0" borderId="5" xfId="0" applyBorder="1" applyAlignment="1">
      <alignment horizontal="left"/>
    </xf>
    <xf numFmtId="0" fontId="0" fillId="0" borderId="9" xfId="0" applyBorder="1"/>
    <xf numFmtId="0" fontId="1" fillId="0" borderId="3" xfId="0" applyFont="1" applyBorder="1" applyAlignment="1">
      <alignment wrapText="1"/>
    </xf>
    <xf numFmtId="0" fontId="0" fillId="0" borderId="8" xfId="0" applyBorder="1"/>
    <xf numFmtId="3" fontId="1" fillId="0" borderId="3" xfId="0" applyNumberFormat="1" applyFont="1" applyBorder="1"/>
    <xf numFmtId="8" fontId="1" fillId="0" borderId="11" xfId="0" applyNumberFormat="1" applyFont="1" applyBorder="1"/>
    <xf numFmtId="0" fontId="1" fillId="0" borderId="2" xfId="0" applyFont="1" applyBorder="1" applyAlignment="1">
      <alignment wrapText="1"/>
    </xf>
    <xf numFmtId="0" fontId="1" fillId="0" borderId="11" xfId="0" applyFont="1" applyBorder="1" applyAlignment="1">
      <alignment wrapText="1"/>
    </xf>
    <xf numFmtId="3" fontId="0" fillId="0" borderId="9" xfId="0" applyNumberFormat="1" applyBorder="1"/>
    <xf numFmtId="0" fontId="1" fillId="0" borderId="9" xfId="0" applyFont="1" applyBorder="1" applyAlignment="1">
      <alignment wrapText="1"/>
    </xf>
    <xf numFmtId="165" fontId="0" fillId="0" borderId="5" xfId="0" applyNumberFormat="1" applyBorder="1" applyAlignment="1">
      <alignment wrapText="1"/>
    </xf>
    <xf numFmtId="165" fontId="0" fillId="0" borderId="5" xfId="0" applyNumberFormat="1" applyBorder="1"/>
    <xf numFmtId="165" fontId="3" fillId="0" borderId="5" xfId="0" applyNumberFormat="1" applyFont="1" applyBorder="1"/>
    <xf numFmtId="165" fontId="0" fillId="0" borderId="0" xfId="0" applyNumberFormat="1"/>
    <xf numFmtId="165" fontId="1" fillId="0" borderId="5" xfId="0" applyNumberFormat="1" applyFont="1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1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165" fontId="1" fillId="0" borderId="4" xfId="0" applyNumberFormat="1" applyFont="1" applyBorder="1"/>
    <xf numFmtId="0" fontId="4" fillId="0" borderId="0" xfId="0" applyFont="1"/>
    <xf numFmtId="3" fontId="0" fillId="0" borderId="0" xfId="0" applyNumberFormat="1"/>
    <xf numFmtId="0" fontId="5" fillId="0" borderId="4" xfId="0" applyFont="1" applyBorder="1"/>
    <xf numFmtId="0" fontId="6" fillId="0" borderId="0" xfId="0" applyFont="1" applyAlignment="1">
      <alignment vertical="center"/>
    </xf>
    <xf numFmtId="4" fontId="0" fillId="0" borderId="0" xfId="0" applyNumberFormat="1"/>
    <xf numFmtId="0" fontId="7" fillId="0" borderId="0" xfId="0" applyFont="1"/>
    <xf numFmtId="165" fontId="1" fillId="0" borderId="0" xfId="0" applyNumberFormat="1" applyFont="1"/>
    <xf numFmtId="0" fontId="0" fillId="0" borderId="17" xfId="0" applyBorder="1"/>
    <xf numFmtId="0" fontId="0" fillId="0" borderId="6" xfId="0" applyBorder="1"/>
    <xf numFmtId="165" fontId="1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165" fontId="1" fillId="0" borderId="5" xfId="0" applyNumberFormat="1" applyFont="1" applyBorder="1" applyAlignment="1">
      <alignment horizontal="center" vertical="center" wrapText="1"/>
    </xf>
    <xf numFmtId="2" fontId="0" fillId="0" borderId="0" xfId="0" applyNumberFormat="1"/>
    <xf numFmtId="165" fontId="0" fillId="2" borderId="5" xfId="0" applyNumberFormat="1" applyFill="1" applyBorder="1"/>
    <xf numFmtId="0" fontId="0" fillId="2" borderId="0" xfId="0" applyFill="1"/>
    <xf numFmtId="165" fontId="0" fillId="2" borderId="5" xfId="0" applyNumberFormat="1" applyFill="1" applyBorder="1" applyAlignment="1">
      <alignment wrapText="1"/>
    </xf>
    <xf numFmtId="0" fontId="8" fillId="0" borderId="0" xfId="0" applyFont="1"/>
    <xf numFmtId="165" fontId="0" fillId="0" borderId="10" xfId="0" applyNumberFormat="1" applyBorder="1"/>
    <xf numFmtId="165" fontId="1" fillId="0" borderId="18" xfId="0" applyNumberFormat="1" applyFont="1" applyBorder="1"/>
    <xf numFmtId="0" fontId="0" fillId="0" borderId="6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BE83A-232C-4983-8A99-194A70C89AB0}">
  <dimension ref="B2:K28"/>
  <sheetViews>
    <sheetView tabSelected="1" zoomScale="97" zoomScaleNormal="85" workbookViewId="0">
      <selection activeCell="P27" sqref="P27"/>
    </sheetView>
  </sheetViews>
  <sheetFormatPr defaultRowHeight="14.5" x14ac:dyDescent="0.35"/>
  <cols>
    <col min="5" max="5" width="10.08984375" customWidth="1"/>
    <col min="6" max="6" width="9.54296875" bestFit="1" customWidth="1"/>
    <col min="7" max="7" width="11.7265625" customWidth="1"/>
    <col min="9" max="9" width="12.6328125" bestFit="1" customWidth="1"/>
    <col min="10" max="10" width="9.36328125" customWidth="1"/>
  </cols>
  <sheetData>
    <row r="2" spans="2:7" ht="18.5" x14ac:dyDescent="0.45">
      <c r="B2" s="66" t="s">
        <v>191</v>
      </c>
    </row>
    <row r="4" spans="2:7" x14ac:dyDescent="0.35">
      <c r="B4" t="s">
        <v>221</v>
      </c>
      <c r="G4" s="35">
        <v>3151.87</v>
      </c>
    </row>
    <row r="5" spans="2:7" x14ac:dyDescent="0.35">
      <c r="B5" t="s">
        <v>222</v>
      </c>
      <c r="G5" s="35">
        <v>6310.68</v>
      </c>
    </row>
    <row r="6" spans="2:7" x14ac:dyDescent="0.35">
      <c r="B6" t="s">
        <v>193</v>
      </c>
      <c r="G6" s="35"/>
    </row>
    <row r="7" spans="2:7" x14ac:dyDescent="0.35">
      <c r="C7" t="s">
        <v>30</v>
      </c>
      <c r="F7" s="35">
        <v>6211</v>
      </c>
    </row>
    <row r="8" spans="2:7" x14ac:dyDescent="0.35">
      <c r="C8" t="s">
        <v>205</v>
      </c>
      <c r="F8" s="35">
        <v>500</v>
      </c>
      <c r="G8" s="55"/>
    </row>
    <row r="9" spans="2:7" ht="15" thickBot="1" x14ac:dyDescent="0.4">
      <c r="C9" t="s">
        <v>206</v>
      </c>
      <c r="F9" s="67">
        <v>4006.18</v>
      </c>
      <c r="G9" s="55"/>
    </row>
    <row r="10" spans="2:7" ht="15" thickBot="1" x14ac:dyDescent="0.4">
      <c r="B10" t="s">
        <v>194</v>
      </c>
      <c r="G10" s="67">
        <f>SUM(F7:F9)</f>
        <v>10717.18</v>
      </c>
    </row>
    <row r="11" spans="2:7" x14ac:dyDescent="0.35">
      <c r="G11" s="35">
        <f>SUM(G4:G10)</f>
        <v>20179.73</v>
      </c>
    </row>
    <row r="12" spans="2:7" x14ac:dyDescent="0.35">
      <c r="G12" s="35"/>
    </row>
    <row r="13" spans="2:7" x14ac:dyDescent="0.35">
      <c r="C13" t="s">
        <v>195</v>
      </c>
      <c r="F13" s="35">
        <v>1730.2</v>
      </c>
    </row>
    <row r="14" spans="2:7" x14ac:dyDescent="0.35">
      <c r="C14" t="s">
        <v>196</v>
      </c>
      <c r="F14" s="35">
        <v>255.67</v>
      </c>
    </row>
    <row r="15" spans="2:7" x14ac:dyDescent="0.35">
      <c r="C15" t="s">
        <v>197</v>
      </c>
      <c r="F15" s="35">
        <v>201.28</v>
      </c>
    </row>
    <row r="16" spans="2:7" x14ac:dyDescent="0.35">
      <c r="C16" t="s">
        <v>198</v>
      </c>
      <c r="F16" s="35">
        <v>241</v>
      </c>
    </row>
    <row r="17" spans="3:11" x14ac:dyDescent="0.35">
      <c r="C17" t="s">
        <v>199</v>
      </c>
      <c r="F17" s="35">
        <v>29.14</v>
      </c>
    </row>
    <row r="18" spans="3:11" x14ac:dyDescent="0.35">
      <c r="C18" t="s">
        <v>200</v>
      </c>
      <c r="F18" s="35">
        <v>45</v>
      </c>
    </row>
    <row r="19" spans="3:11" x14ac:dyDescent="0.35">
      <c r="C19" t="s">
        <v>219</v>
      </c>
      <c r="F19" s="35">
        <v>200</v>
      </c>
    </row>
    <row r="20" spans="3:11" x14ac:dyDescent="0.35">
      <c r="C20" t="s">
        <v>121</v>
      </c>
      <c r="F20" s="35">
        <v>139.22</v>
      </c>
    </row>
    <row r="21" spans="3:11" x14ac:dyDescent="0.35">
      <c r="C21" t="s">
        <v>201</v>
      </c>
      <c r="F21" s="35">
        <v>1429</v>
      </c>
    </row>
    <row r="22" spans="3:11" x14ac:dyDescent="0.35">
      <c r="C22" t="s">
        <v>211</v>
      </c>
      <c r="F22" s="35">
        <v>6480</v>
      </c>
    </row>
    <row r="23" spans="3:11" x14ac:dyDescent="0.35">
      <c r="C23" t="s">
        <v>202</v>
      </c>
      <c r="F23" s="35">
        <v>986.07</v>
      </c>
    </row>
    <row r="24" spans="3:11" ht="15" thickBot="1" x14ac:dyDescent="0.4">
      <c r="C24" t="s">
        <v>9</v>
      </c>
      <c r="F24" s="67">
        <v>119.62</v>
      </c>
    </row>
    <row r="25" spans="3:11" x14ac:dyDescent="0.35">
      <c r="G25" s="55">
        <f>SUM(F13:F24)</f>
        <v>11856.2</v>
      </c>
    </row>
    <row r="26" spans="3:11" x14ac:dyDescent="0.35">
      <c r="I26" t="s">
        <v>207</v>
      </c>
    </row>
    <row r="27" spans="3:11" ht="15" thickBot="1" x14ac:dyDescent="0.4">
      <c r="C27" t="s">
        <v>203</v>
      </c>
      <c r="G27" s="68">
        <f>SUM(G11-G25)</f>
        <v>8323.5299999999988</v>
      </c>
      <c r="I27" s="35">
        <v>8323.5300000000007</v>
      </c>
    </row>
    <row r="28" spans="3:11" ht="15" thickTop="1" x14ac:dyDescent="0.35">
      <c r="J28" s="55">
        <f>SUM(I27-G27)</f>
        <v>1.8189894035458565E-12</v>
      </c>
      <c r="K28" t="s">
        <v>208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0B3B2-E6DD-4EEB-91C9-136B83840FB2}">
  <dimension ref="A1:Y70"/>
  <sheetViews>
    <sheetView zoomScale="63" zoomScaleNormal="100" workbookViewId="0">
      <selection activeCell="T4" sqref="T4"/>
    </sheetView>
  </sheetViews>
  <sheetFormatPr defaultRowHeight="14.5" x14ac:dyDescent="0.35"/>
  <cols>
    <col min="1" max="1" width="9.26953125" style="2" customWidth="1"/>
    <col min="2" max="2" width="15" customWidth="1"/>
    <col min="3" max="3" width="14.26953125" style="1" customWidth="1"/>
    <col min="4" max="4" width="20.6328125" style="1" customWidth="1"/>
    <col min="5" max="5" width="7.453125" customWidth="1"/>
    <col min="6" max="6" width="4.08984375" customWidth="1"/>
    <col min="7" max="7" width="10.08984375" style="35" customWidth="1"/>
    <col min="8" max="8" width="9" style="35" bestFit="1" customWidth="1"/>
    <col min="9" max="9" width="11.90625" style="35" bestFit="1" customWidth="1"/>
    <col min="10" max="10" width="9.1796875" style="35" bestFit="1" customWidth="1"/>
    <col min="11" max="11" width="9.08984375" style="35" customWidth="1"/>
    <col min="12" max="12" width="7.90625" style="35" customWidth="1"/>
    <col min="13" max="13" width="7.81640625" style="35" bestFit="1" customWidth="1"/>
    <col min="14" max="14" width="8.81640625" style="35" customWidth="1"/>
    <col min="15" max="15" width="12.81640625" style="35" customWidth="1"/>
    <col min="16" max="16" width="10.26953125" style="35" customWidth="1"/>
    <col min="17" max="17" width="8" style="35" customWidth="1"/>
    <col min="18" max="18" width="11.7265625" style="35" customWidth="1"/>
    <col min="19" max="19" width="9.54296875" customWidth="1"/>
    <col min="20" max="20" width="11.453125" customWidth="1"/>
    <col min="21" max="21" width="12.90625" customWidth="1"/>
  </cols>
  <sheetData>
    <row r="1" spans="1:22" x14ac:dyDescent="0.35">
      <c r="A1" s="70" t="s">
        <v>91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s="3" customFormat="1" ht="29" x14ac:dyDescent="0.35">
      <c r="A2" s="19" t="s">
        <v>0</v>
      </c>
      <c r="B2" s="13" t="s">
        <v>1</v>
      </c>
      <c r="C2" s="12" t="s">
        <v>2</v>
      </c>
      <c r="D2" s="12" t="s">
        <v>3</v>
      </c>
      <c r="E2" s="12" t="s">
        <v>5</v>
      </c>
      <c r="F2" s="12" t="s">
        <v>4</v>
      </c>
      <c r="G2" s="61" t="s">
        <v>6</v>
      </c>
      <c r="H2" s="61" t="s">
        <v>7</v>
      </c>
      <c r="I2" s="61" t="s">
        <v>16</v>
      </c>
      <c r="J2" s="61" t="s">
        <v>17</v>
      </c>
      <c r="K2" s="61" t="s">
        <v>65</v>
      </c>
      <c r="L2" s="61" t="s">
        <v>19</v>
      </c>
      <c r="M2" s="61" t="s">
        <v>18</v>
      </c>
      <c r="N2" s="61" t="s">
        <v>50</v>
      </c>
      <c r="O2" s="61" t="s">
        <v>8</v>
      </c>
      <c r="P2" s="58" t="s">
        <v>59</v>
      </c>
      <c r="Q2" s="58" t="s">
        <v>9</v>
      </c>
      <c r="R2" s="58" t="s">
        <v>24</v>
      </c>
    </row>
    <row r="3" spans="1:22" s="1" customFormat="1" ht="14.5" customHeight="1" x14ac:dyDescent="0.35">
      <c r="A3" s="8" t="s">
        <v>12</v>
      </c>
      <c r="B3" s="9" t="s">
        <v>217</v>
      </c>
      <c r="C3" s="9" t="s">
        <v>218</v>
      </c>
      <c r="D3" s="9" t="s">
        <v>219</v>
      </c>
      <c r="E3" s="9">
        <v>737</v>
      </c>
      <c r="F3" s="9"/>
      <c r="G3" s="9"/>
      <c r="H3" s="9"/>
      <c r="I3" s="32"/>
      <c r="J3" s="9"/>
      <c r="K3" s="9"/>
      <c r="L3" s="9"/>
      <c r="M3" s="32">
        <v>200</v>
      </c>
      <c r="N3" s="9"/>
      <c r="O3" s="9"/>
      <c r="P3" s="9"/>
      <c r="Q3" s="9"/>
      <c r="R3" s="65">
        <v>200</v>
      </c>
      <c r="T3" s="64" t="s">
        <v>220</v>
      </c>
    </row>
    <row r="4" spans="1:22" s="1" customFormat="1" x14ac:dyDescent="0.35">
      <c r="A4" s="8" t="s">
        <v>72</v>
      </c>
      <c r="B4" s="9" t="s">
        <v>74</v>
      </c>
      <c r="C4" s="9" t="s">
        <v>11</v>
      </c>
      <c r="D4" s="59" t="s">
        <v>73</v>
      </c>
      <c r="E4" s="9">
        <v>733</v>
      </c>
      <c r="F4" s="9"/>
      <c r="G4" s="32"/>
      <c r="H4" s="32"/>
      <c r="I4" s="32">
        <v>141.30000000000001</v>
      </c>
      <c r="J4" s="32"/>
      <c r="K4" s="32"/>
      <c r="L4" s="32"/>
      <c r="M4" s="32"/>
      <c r="N4" s="32"/>
      <c r="O4" s="32"/>
      <c r="P4" s="32"/>
      <c r="Q4" s="32"/>
      <c r="R4" s="32">
        <v>141.30000000000001</v>
      </c>
    </row>
    <row r="5" spans="1:22" x14ac:dyDescent="0.35">
      <c r="A5" s="11" t="s">
        <v>72</v>
      </c>
      <c r="B5" s="9" t="s">
        <v>75</v>
      </c>
      <c r="C5" s="9" t="s">
        <v>11</v>
      </c>
      <c r="D5" s="59" t="s">
        <v>76</v>
      </c>
      <c r="E5" s="10">
        <v>734</v>
      </c>
      <c r="F5" s="10"/>
      <c r="G5" s="33"/>
      <c r="H5" s="33"/>
      <c r="I5" s="33"/>
      <c r="J5" s="33"/>
      <c r="K5" s="33"/>
      <c r="L5" s="33"/>
      <c r="M5" s="33"/>
      <c r="N5" s="33">
        <v>100</v>
      </c>
      <c r="O5" s="33"/>
      <c r="P5" s="33"/>
      <c r="Q5" s="33">
        <v>20</v>
      </c>
      <c r="R5" s="33">
        <v>120</v>
      </c>
    </row>
    <row r="6" spans="1:22" x14ac:dyDescent="0.35">
      <c r="A6" s="11" t="s">
        <v>77</v>
      </c>
      <c r="B6" s="10" t="s">
        <v>78</v>
      </c>
      <c r="C6" s="9" t="s">
        <v>13</v>
      </c>
      <c r="D6" s="59" t="s">
        <v>14</v>
      </c>
      <c r="E6" s="10">
        <v>738</v>
      </c>
      <c r="F6" s="10"/>
      <c r="G6" s="33"/>
      <c r="H6" s="33"/>
      <c r="I6" s="33"/>
      <c r="J6" s="33"/>
      <c r="K6" s="33"/>
      <c r="L6" s="33"/>
      <c r="M6" s="33"/>
      <c r="N6" s="33"/>
      <c r="O6" s="33">
        <v>80</v>
      </c>
      <c r="P6" s="33"/>
      <c r="Q6" s="33">
        <v>16</v>
      </c>
      <c r="R6" s="33">
        <v>96</v>
      </c>
    </row>
    <row r="7" spans="1:22" x14ac:dyDescent="0.35">
      <c r="A7" s="11" t="s">
        <v>79</v>
      </c>
      <c r="B7" s="10" t="s">
        <v>80</v>
      </c>
      <c r="C7" s="9" t="s">
        <v>81</v>
      </c>
      <c r="D7" s="59" t="s">
        <v>82</v>
      </c>
      <c r="E7" s="10">
        <v>739</v>
      </c>
      <c r="F7" s="10"/>
      <c r="G7" s="33"/>
      <c r="H7" s="33"/>
      <c r="I7" s="33"/>
      <c r="J7" s="33"/>
      <c r="K7" s="33"/>
      <c r="L7" s="33"/>
      <c r="M7" s="33"/>
      <c r="N7" s="33"/>
      <c r="O7" s="33"/>
      <c r="P7" s="33">
        <v>154.99</v>
      </c>
      <c r="Q7" s="33"/>
      <c r="R7" s="33">
        <v>154.99</v>
      </c>
    </row>
    <row r="8" spans="1:22" x14ac:dyDescent="0.35">
      <c r="A8" s="11" t="s">
        <v>79</v>
      </c>
      <c r="B8" s="10" t="s">
        <v>80</v>
      </c>
      <c r="C8" s="9" t="s">
        <v>15</v>
      </c>
      <c r="D8" s="59" t="s">
        <v>83</v>
      </c>
      <c r="E8" s="10">
        <v>740</v>
      </c>
      <c r="F8" s="10"/>
      <c r="G8" s="33"/>
      <c r="H8" s="33"/>
      <c r="I8" s="33"/>
      <c r="J8" s="33"/>
      <c r="K8" s="33"/>
      <c r="L8" s="33">
        <v>45</v>
      </c>
      <c r="M8" s="33"/>
      <c r="N8" s="33"/>
      <c r="O8" s="33"/>
      <c r="P8" s="33"/>
      <c r="Q8" s="33"/>
      <c r="R8" s="33">
        <v>45</v>
      </c>
    </row>
    <row r="9" spans="1:22" x14ac:dyDescent="0.35">
      <c r="A9" s="11" t="s">
        <v>79</v>
      </c>
      <c r="B9" s="10" t="s">
        <v>80</v>
      </c>
      <c r="C9" s="9" t="s">
        <v>13</v>
      </c>
      <c r="D9" s="59" t="s">
        <v>14</v>
      </c>
      <c r="E9" s="10">
        <v>741</v>
      </c>
      <c r="F9" s="10"/>
      <c r="G9" s="33"/>
      <c r="H9" s="33"/>
      <c r="I9" s="33"/>
      <c r="J9" s="33"/>
      <c r="K9" s="33"/>
      <c r="L9" s="33"/>
      <c r="M9" s="33"/>
      <c r="N9" s="33"/>
      <c r="O9" s="33">
        <v>185</v>
      </c>
      <c r="P9" s="33"/>
      <c r="Q9" s="33">
        <v>37</v>
      </c>
      <c r="R9" s="33">
        <v>222</v>
      </c>
    </row>
    <row r="10" spans="1:22" x14ac:dyDescent="0.35">
      <c r="A10" s="11" t="s">
        <v>79</v>
      </c>
      <c r="B10" s="10" t="s">
        <v>80</v>
      </c>
      <c r="C10" s="9" t="s">
        <v>23</v>
      </c>
      <c r="D10" s="59" t="s">
        <v>84</v>
      </c>
      <c r="E10" s="10">
        <v>742</v>
      </c>
      <c r="F10" s="10"/>
      <c r="G10" s="33">
        <v>264.2</v>
      </c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>
        <v>264.2</v>
      </c>
    </row>
    <row r="11" spans="1:22" x14ac:dyDescent="0.35">
      <c r="A11" s="11" t="s">
        <v>85</v>
      </c>
      <c r="B11" s="10" t="s">
        <v>86</v>
      </c>
      <c r="C11" s="9" t="s">
        <v>20</v>
      </c>
      <c r="D11" s="59" t="s">
        <v>17</v>
      </c>
      <c r="E11" s="10">
        <v>743</v>
      </c>
      <c r="F11" s="10"/>
      <c r="G11" s="33"/>
      <c r="H11" s="33"/>
      <c r="I11" s="33"/>
      <c r="J11" s="33">
        <v>241</v>
      </c>
      <c r="K11" s="33"/>
      <c r="L11" s="33"/>
      <c r="M11" s="33"/>
      <c r="N11" s="33"/>
      <c r="O11" s="33"/>
      <c r="P11" s="33"/>
      <c r="Q11" s="33"/>
      <c r="R11" s="33">
        <v>241</v>
      </c>
    </row>
    <row r="12" spans="1:22" x14ac:dyDescent="0.35">
      <c r="A12" s="11" t="s">
        <v>85</v>
      </c>
      <c r="B12" s="10" t="s">
        <v>87</v>
      </c>
      <c r="C12" s="9" t="s">
        <v>13</v>
      </c>
      <c r="D12" s="59" t="s">
        <v>14</v>
      </c>
      <c r="E12" s="10">
        <v>744</v>
      </c>
      <c r="F12" s="10"/>
      <c r="G12" s="33"/>
      <c r="H12" s="33"/>
      <c r="I12" s="33"/>
      <c r="J12" s="33"/>
      <c r="K12" s="33"/>
      <c r="L12" s="33"/>
      <c r="M12" s="33"/>
      <c r="N12" s="33"/>
      <c r="O12" s="33">
        <v>210</v>
      </c>
      <c r="P12" s="33"/>
      <c r="Q12" s="33">
        <v>42</v>
      </c>
      <c r="R12" s="33">
        <v>252</v>
      </c>
    </row>
    <row r="13" spans="1:22" x14ac:dyDescent="0.35">
      <c r="A13" s="11" t="s">
        <v>85</v>
      </c>
      <c r="B13" s="10" t="s">
        <v>142</v>
      </c>
      <c r="C13" s="9" t="s">
        <v>23</v>
      </c>
      <c r="D13" s="59" t="s">
        <v>143</v>
      </c>
      <c r="E13" s="10">
        <v>745</v>
      </c>
      <c r="F13" s="10"/>
      <c r="G13" s="33">
        <v>264.2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63">
        <v>264.2</v>
      </c>
    </row>
    <row r="14" spans="1:22" x14ac:dyDescent="0.35">
      <c r="A14" s="11" t="s">
        <v>144</v>
      </c>
      <c r="B14" s="10" t="s">
        <v>145</v>
      </c>
      <c r="C14" s="9" t="s">
        <v>23</v>
      </c>
      <c r="D14" s="59" t="s">
        <v>146</v>
      </c>
      <c r="E14" s="10">
        <v>746</v>
      </c>
      <c r="F14" s="10"/>
      <c r="G14" s="33">
        <v>264.2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>
        <v>264.2</v>
      </c>
    </row>
    <row r="15" spans="1:22" x14ac:dyDescent="0.35">
      <c r="A15" s="11" t="s">
        <v>144</v>
      </c>
      <c r="B15" s="10" t="s">
        <v>145</v>
      </c>
      <c r="C15" s="9" t="s">
        <v>23</v>
      </c>
      <c r="D15" s="59" t="s">
        <v>147</v>
      </c>
      <c r="E15" s="10">
        <v>749</v>
      </c>
      <c r="F15" s="10"/>
      <c r="G15" s="33"/>
      <c r="H15" s="33">
        <v>115.18</v>
      </c>
      <c r="I15" s="33"/>
      <c r="J15" s="33"/>
      <c r="K15" s="33">
        <v>29.14</v>
      </c>
      <c r="L15" s="33"/>
      <c r="M15" s="33"/>
      <c r="N15" s="33"/>
      <c r="O15" s="33"/>
      <c r="P15" s="33"/>
      <c r="Q15" s="33">
        <v>4.62</v>
      </c>
      <c r="R15" s="33">
        <v>148.94</v>
      </c>
    </row>
    <row r="16" spans="1:22" x14ac:dyDescent="0.35">
      <c r="A16" s="11" t="s">
        <v>151</v>
      </c>
      <c r="B16" s="10" t="s">
        <v>145</v>
      </c>
      <c r="C16" s="59" t="s">
        <v>155</v>
      </c>
      <c r="D16" s="59" t="s">
        <v>156</v>
      </c>
      <c r="E16" s="10">
        <v>747</v>
      </c>
      <c r="F16" s="10"/>
      <c r="G16" s="33"/>
      <c r="H16" s="33"/>
      <c r="I16" s="33"/>
      <c r="J16" s="33"/>
      <c r="K16" s="33"/>
      <c r="L16" s="33"/>
      <c r="M16" s="33"/>
      <c r="N16" s="33"/>
      <c r="O16" s="33"/>
      <c r="P16" s="33">
        <v>480</v>
      </c>
      <c r="Q16" s="33"/>
      <c r="R16" s="33">
        <f>SUM(G16:Q16)</f>
        <v>480</v>
      </c>
      <c r="S16" s="62"/>
    </row>
    <row r="17" spans="1:19" x14ac:dyDescent="0.35">
      <c r="A17" s="11" t="s">
        <v>151</v>
      </c>
      <c r="B17" s="10" t="s">
        <v>145</v>
      </c>
      <c r="C17" s="59" t="s">
        <v>13</v>
      </c>
      <c r="D17" s="59" t="s">
        <v>14</v>
      </c>
      <c r="E17" s="10">
        <v>751</v>
      </c>
      <c r="F17" s="10"/>
      <c r="G17" s="33"/>
      <c r="H17" s="33"/>
      <c r="I17" s="33"/>
      <c r="J17" s="33"/>
      <c r="K17" s="33"/>
      <c r="L17" s="33"/>
      <c r="M17" s="33"/>
      <c r="N17" s="33"/>
      <c r="O17" s="33">
        <v>222</v>
      </c>
      <c r="P17" s="33"/>
      <c r="Q17" s="33"/>
      <c r="R17" s="33">
        <f t="shared" ref="R17:R36" si="0">SUM(G17:Q17)</f>
        <v>222</v>
      </c>
      <c r="S17" s="62"/>
    </row>
    <row r="18" spans="1:19" x14ac:dyDescent="0.35">
      <c r="A18" s="11" t="s">
        <v>152</v>
      </c>
      <c r="B18" s="10" t="s">
        <v>145</v>
      </c>
      <c r="C18" s="59" t="s">
        <v>23</v>
      </c>
      <c r="D18" s="59" t="s">
        <v>160</v>
      </c>
      <c r="E18" s="10">
        <v>750</v>
      </c>
      <c r="F18" s="10"/>
      <c r="G18" s="33">
        <v>264.2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>
        <f t="shared" si="0"/>
        <v>264.2</v>
      </c>
      <c r="S18" s="62"/>
    </row>
    <row r="19" spans="1:19" x14ac:dyDescent="0.35">
      <c r="A19" s="11" t="s">
        <v>153</v>
      </c>
      <c r="B19" s="10" t="s">
        <v>145</v>
      </c>
      <c r="C19" s="59" t="s">
        <v>158</v>
      </c>
      <c r="D19" s="59" t="s">
        <v>159</v>
      </c>
      <c r="E19" s="10">
        <v>748</v>
      </c>
      <c r="F19" s="10"/>
      <c r="G19" s="33"/>
      <c r="H19" s="33"/>
      <c r="I19" s="33"/>
      <c r="J19" s="33"/>
      <c r="K19" s="33"/>
      <c r="L19" s="33"/>
      <c r="M19" s="33"/>
      <c r="N19" s="33"/>
      <c r="O19" s="33"/>
      <c r="P19" s="33">
        <v>48.5</v>
      </c>
      <c r="Q19" s="33"/>
      <c r="R19" s="33">
        <f t="shared" si="0"/>
        <v>48.5</v>
      </c>
      <c r="S19" s="62"/>
    </row>
    <row r="20" spans="1:19" x14ac:dyDescent="0.35">
      <c r="A20" s="11" t="s">
        <v>154</v>
      </c>
      <c r="B20" s="57"/>
      <c r="C20" s="59" t="s">
        <v>13</v>
      </c>
      <c r="D20" s="59" t="s">
        <v>14</v>
      </c>
      <c r="E20" s="10">
        <v>752</v>
      </c>
      <c r="F20" s="10"/>
      <c r="G20" s="33"/>
      <c r="H20" s="33"/>
      <c r="I20" s="33"/>
      <c r="J20" s="33"/>
      <c r="K20" s="33"/>
      <c r="L20" s="33"/>
      <c r="M20" s="33"/>
      <c r="N20" s="33"/>
      <c r="O20" s="33">
        <v>318</v>
      </c>
      <c r="P20" s="33"/>
      <c r="Q20" s="33"/>
      <c r="R20" s="33">
        <f t="shared" si="0"/>
        <v>318</v>
      </c>
      <c r="S20" s="62"/>
    </row>
    <row r="21" spans="1:19" x14ac:dyDescent="0.35">
      <c r="A21" s="11" t="s">
        <v>149</v>
      </c>
      <c r="B21" s="57" t="s">
        <v>212</v>
      </c>
      <c r="C21" s="59" t="s">
        <v>13</v>
      </c>
      <c r="D21" s="59" t="s">
        <v>14</v>
      </c>
      <c r="E21" s="10">
        <v>754</v>
      </c>
      <c r="F21" s="10"/>
      <c r="G21" s="33"/>
      <c r="H21" s="33"/>
      <c r="I21" s="33"/>
      <c r="J21" s="33"/>
      <c r="K21" s="33"/>
      <c r="L21" s="33"/>
      <c r="M21" s="33"/>
      <c r="N21" s="33"/>
      <c r="O21" s="33">
        <v>192</v>
      </c>
      <c r="P21" s="33"/>
      <c r="Q21" s="33"/>
      <c r="R21" s="33">
        <f t="shared" si="0"/>
        <v>192</v>
      </c>
      <c r="S21" s="62"/>
    </row>
    <row r="22" spans="1:19" x14ac:dyDescent="0.35">
      <c r="A22" s="11" t="s">
        <v>150</v>
      </c>
      <c r="B22" s="57" t="s">
        <v>212</v>
      </c>
      <c r="C22" s="59" t="s">
        <v>23</v>
      </c>
      <c r="D22" s="59" t="s">
        <v>157</v>
      </c>
      <c r="E22" s="10">
        <v>753</v>
      </c>
      <c r="F22" s="10"/>
      <c r="G22" s="33">
        <v>264.2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>
        <f t="shared" si="0"/>
        <v>264.2</v>
      </c>
      <c r="S22" s="45"/>
    </row>
    <row r="23" spans="1:19" x14ac:dyDescent="0.35">
      <c r="A23" s="11" t="s">
        <v>150</v>
      </c>
      <c r="B23" s="57"/>
      <c r="C23" s="59" t="s">
        <v>209</v>
      </c>
      <c r="D23" s="59" t="s">
        <v>210</v>
      </c>
      <c r="E23" s="10"/>
      <c r="F23" s="10"/>
      <c r="G23" s="33"/>
      <c r="H23" s="33"/>
      <c r="I23" s="33"/>
      <c r="J23" s="33"/>
      <c r="K23" s="33"/>
      <c r="L23" s="33"/>
      <c r="M23" s="33"/>
      <c r="N23" s="33"/>
      <c r="O23" s="33"/>
      <c r="P23" s="33">
        <v>235.8</v>
      </c>
      <c r="Q23" s="33"/>
      <c r="R23" s="33">
        <f t="shared" si="0"/>
        <v>235.8</v>
      </c>
      <c r="S23" s="45"/>
    </row>
    <row r="24" spans="1:19" x14ac:dyDescent="0.35">
      <c r="A24" s="11" t="s">
        <v>161</v>
      </c>
      <c r="B24" s="57"/>
      <c r="C24" s="59" t="s">
        <v>162</v>
      </c>
      <c r="D24" s="59" t="s">
        <v>163</v>
      </c>
      <c r="E24" s="10"/>
      <c r="F24" s="10"/>
      <c r="G24" s="33"/>
      <c r="H24" s="33"/>
      <c r="I24" s="33"/>
      <c r="J24" s="33"/>
      <c r="K24" s="33"/>
      <c r="L24" s="33"/>
      <c r="M24" s="33"/>
      <c r="N24" s="33"/>
      <c r="O24" s="33"/>
      <c r="P24" s="33">
        <v>0.78</v>
      </c>
      <c r="Q24" s="33"/>
      <c r="R24" s="33">
        <f t="shared" si="0"/>
        <v>0.78</v>
      </c>
    </row>
    <row r="25" spans="1:19" x14ac:dyDescent="0.35">
      <c r="A25" s="11" t="s">
        <v>164</v>
      </c>
      <c r="B25" s="57" t="s">
        <v>213</v>
      </c>
      <c r="C25" s="59" t="s">
        <v>23</v>
      </c>
      <c r="D25" s="59" t="s">
        <v>176</v>
      </c>
      <c r="E25" s="10">
        <v>300001</v>
      </c>
      <c r="F25" s="10"/>
      <c r="G25" s="33">
        <v>264.2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63">
        <f t="shared" si="0"/>
        <v>264.2</v>
      </c>
      <c r="S25" s="45" t="s">
        <v>165</v>
      </c>
    </row>
    <row r="26" spans="1:19" x14ac:dyDescent="0.35">
      <c r="A26" s="11" t="s">
        <v>164</v>
      </c>
      <c r="B26" s="57" t="s">
        <v>213</v>
      </c>
      <c r="C26" s="59" t="s">
        <v>23</v>
      </c>
      <c r="D26" s="59" t="s">
        <v>147</v>
      </c>
      <c r="E26" s="10">
        <v>300002</v>
      </c>
      <c r="F26" s="10"/>
      <c r="G26" s="33"/>
      <c r="H26" s="33">
        <v>140.49</v>
      </c>
      <c r="I26" s="33"/>
      <c r="J26" s="33"/>
      <c r="K26" s="33"/>
      <c r="L26" s="33"/>
      <c r="M26" s="33"/>
      <c r="N26" s="33"/>
      <c r="O26" s="33"/>
      <c r="P26" s="33"/>
      <c r="Q26" s="33"/>
      <c r="R26" s="63">
        <f t="shared" si="0"/>
        <v>140.49</v>
      </c>
      <c r="S26" s="35"/>
    </row>
    <row r="27" spans="1:19" x14ac:dyDescent="0.35">
      <c r="A27" s="11" t="s">
        <v>166</v>
      </c>
      <c r="B27" s="57" t="s">
        <v>214</v>
      </c>
      <c r="C27" s="59" t="s">
        <v>13</v>
      </c>
      <c r="D27" s="59" t="s">
        <v>14</v>
      </c>
      <c r="E27" s="10">
        <v>300003</v>
      </c>
      <c r="F27" s="10"/>
      <c r="G27" s="33"/>
      <c r="H27" s="33"/>
      <c r="I27" s="33"/>
      <c r="J27" s="33"/>
      <c r="K27" s="33"/>
      <c r="L27" s="33"/>
      <c r="M27" s="33"/>
      <c r="N27" s="33"/>
      <c r="O27" s="33">
        <v>96</v>
      </c>
      <c r="P27" s="33"/>
      <c r="Q27" s="33"/>
      <c r="R27" s="33">
        <f t="shared" si="0"/>
        <v>96</v>
      </c>
      <c r="S27" s="35"/>
    </row>
    <row r="28" spans="1:19" x14ac:dyDescent="0.35">
      <c r="A28" s="11" t="s">
        <v>167</v>
      </c>
      <c r="B28" s="69">
        <v>119</v>
      </c>
      <c r="C28" s="59" t="s">
        <v>13</v>
      </c>
      <c r="D28" s="59" t="s">
        <v>14</v>
      </c>
      <c r="E28" s="10">
        <v>300006</v>
      </c>
      <c r="F28" s="10"/>
      <c r="G28" s="33"/>
      <c r="H28" s="33"/>
      <c r="I28" s="33"/>
      <c r="J28" s="33"/>
      <c r="K28" s="33"/>
      <c r="L28" s="33"/>
      <c r="M28" s="33"/>
      <c r="N28" s="33"/>
      <c r="O28" s="33">
        <v>126</v>
      </c>
      <c r="P28" s="33"/>
      <c r="Q28" s="33"/>
      <c r="R28" s="63">
        <f t="shared" si="0"/>
        <v>126</v>
      </c>
      <c r="S28" s="35"/>
    </row>
    <row r="29" spans="1:19" x14ac:dyDescent="0.35">
      <c r="A29" s="11" t="s">
        <v>168</v>
      </c>
      <c r="B29" s="57" t="s">
        <v>214</v>
      </c>
      <c r="C29" s="59" t="s">
        <v>177</v>
      </c>
      <c r="D29" s="59" t="s">
        <v>178</v>
      </c>
      <c r="E29" s="10">
        <v>300005</v>
      </c>
      <c r="F29" s="10"/>
      <c r="G29" s="33"/>
      <c r="H29" s="33"/>
      <c r="I29" s="33"/>
      <c r="J29" s="33"/>
      <c r="K29" s="33"/>
      <c r="L29" s="33"/>
      <c r="M29" s="33"/>
      <c r="N29" s="33"/>
      <c r="O29" s="33"/>
      <c r="P29" s="33">
        <v>30</v>
      </c>
      <c r="Q29" s="33"/>
      <c r="R29" s="63">
        <f>SUM(G29:Q29)</f>
        <v>30</v>
      </c>
      <c r="S29" s="35"/>
    </row>
    <row r="30" spans="1:19" x14ac:dyDescent="0.35">
      <c r="A30" s="11" t="s">
        <v>169</v>
      </c>
      <c r="B30" s="57"/>
      <c r="C30" s="59" t="s">
        <v>162</v>
      </c>
      <c r="D30" s="59" t="s">
        <v>163</v>
      </c>
      <c r="E30" s="10"/>
      <c r="F30" s="10"/>
      <c r="G30" s="33"/>
      <c r="H30" s="33"/>
      <c r="I30" s="33"/>
      <c r="J30" s="33"/>
      <c r="K30" s="33"/>
      <c r="L30" s="33"/>
      <c r="M30" s="33"/>
      <c r="N30" s="33"/>
      <c r="O30" s="33"/>
      <c r="P30" s="33">
        <v>18</v>
      </c>
      <c r="Q30" s="33"/>
      <c r="R30" s="33">
        <f t="shared" si="0"/>
        <v>18</v>
      </c>
      <c r="S30" s="35"/>
    </row>
    <row r="31" spans="1:19" x14ac:dyDescent="0.35">
      <c r="A31" s="11" t="s">
        <v>170</v>
      </c>
      <c r="B31" s="57"/>
      <c r="C31" s="59" t="s">
        <v>179</v>
      </c>
      <c r="D31" s="59" t="s">
        <v>192</v>
      </c>
      <c r="E31" s="10">
        <v>300008</v>
      </c>
      <c r="F31" s="10"/>
      <c r="G31" s="33"/>
      <c r="H31" s="33"/>
      <c r="I31" s="33"/>
      <c r="J31" s="33"/>
      <c r="K31" s="33"/>
      <c r="L31" s="33"/>
      <c r="M31" s="33"/>
      <c r="N31" s="33">
        <v>39.22</v>
      </c>
      <c r="O31" s="33"/>
      <c r="P31" s="33"/>
      <c r="Q31" s="33"/>
      <c r="R31" s="63">
        <f t="shared" si="0"/>
        <v>39.22</v>
      </c>
      <c r="S31" s="35"/>
    </row>
    <row r="32" spans="1:19" x14ac:dyDescent="0.35">
      <c r="A32" s="11" t="s">
        <v>180</v>
      </c>
      <c r="B32" s="57"/>
      <c r="C32" s="59" t="s">
        <v>183</v>
      </c>
      <c r="D32" s="59" t="s">
        <v>184</v>
      </c>
      <c r="E32" s="10">
        <v>300011</v>
      </c>
      <c r="F32" s="10"/>
      <c r="G32" s="33"/>
      <c r="H32" s="33"/>
      <c r="I32" s="33"/>
      <c r="J32" s="33"/>
      <c r="K32" s="33"/>
      <c r="L32" s="33"/>
      <c r="M32" s="33"/>
      <c r="N32" s="33"/>
      <c r="O32" s="33"/>
      <c r="P32" s="33">
        <v>6480</v>
      </c>
      <c r="Q32" s="33"/>
      <c r="R32" s="33">
        <f t="shared" si="0"/>
        <v>6480</v>
      </c>
      <c r="S32" s="35"/>
    </row>
    <row r="33" spans="1:19" x14ac:dyDescent="0.35">
      <c r="A33" s="11" t="s">
        <v>172</v>
      </c>
      <c r="B33" s="69">
        <v>155</v>
      </c>
      <c r="C33" s="59" t="s">
        <v>185</v>
      </c>
      <c r="D33" s="59" t="s">
        <v>186</v>
      </c>
      <c r="E33" s="10">
        <v>300012</v>
      </c>
      <c r="F33" s="10"/>
      <c r="G33" s="33"/>
      <c r="H33" s="33"/>
      <c r="I33" s="33">
        <v>59.98</v>
      </c>
      <c r="J33" s="33"/>
      <c r="K33" s="33"/>
      <c r="L33" s="33"/>
      <c r="M33" s="33"/>
      <c r="N33" s="33"/>
      <c r="O33" s="33"/>
      <c r="P33" s="33"/>
      <c r="Q33" s="33"/>
      <c r="R33" s="33">
        <f t="shared" si="0"/>
        <v>59.98</v>
      </c>
      <c r="S33" s="35"/>
    </row>
    <row r="34" spans="1:19" x14ac:dyDescent="0.35">
      <c r="A34" s="11" t="s">
        <v>173</v>
      </c>
      <c r="B34" s="57" t="s">
        <v>215</v>
      </c>
      <c r="C34" s="59" t="s">
        <v>23</v>
      </c>
      <c r="D34" s="59" t="s">
        <v>189</v>
      </c>
      <c r="E34" s="10">
        <v>300014</v>
      </c>
      <c r="F34" s="10"/>
      <c r="G34" s="33">
        <v>100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>
        <f t="shared" si="0"/>
        <v>100</v>
      </c>
      <c r="S34" s="35"/>
    </row>
    <row r="35" spans="1:19" x14ac:dyDescent="0.35">
      <c r="A35" s="11" t="s">
        <v>174</v>
      </c>
      <c r="B35" s="57" t="s">
        <v>216</v>
      </c>
      <c r="C35" s="59" t="s">
        <v>187</v>
      </c>
      <c r="D35" s="59" t="s">
        <v>188</v>
      </c>
      <c r="E35" s="10">
        <v>300013</v>
      </c>
      <c r="F35" s="10"/>
      <c r="G35" s="33">
        <v>45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>
        <f t="shared" si="0"/>
        <v>45</v>
      </c>
      <c r="S35" s="35"/>
    </row>
    <row r="36" spans="1:19" x14ac:dyDescent="0.35">
      <c r="A36" s="11" t="s">
        <v>175</v>
      </c>
      <c r="B36" s="57"/>
      <c r="C36" s="59" t="s">
        <v>162</v>
      </c>
      <c r="D36" s="59" t="s">
        <v>163</v>
      </c>
      <c r="E36" s="10"/>
      <c r="F36" s="10"/>
      <c r="G36" s="33"/>
      <c r="H36" s="33"/>
      <c r="I36" s="33"/>
      <c r="J36" s="33"/>
      <c r="K36" s="33"/>
      <c r="L36" s="33"/>
      <c r="M36" s="33"/>
      <c r="N36" s="33"/>
      <c r="O36" s="33"/>
      <c r="P36" s="33">
        <v>18</v>
      </c>
      <c r="Q36" s="33"/>
      <c r="R36" s="33">
        <f t="shared" si="0"/>
        <v>18</v>
      </c>
      <c r="S36" s="35"/>
    </row>
    <row r="37" spans="1:19" s="5" customFormat="1" ht="15" customHeight="1" x14ac:dyDescent="0.35">
      <c r="A37" s="16"/>
      <c r="B37" s="57"/>
      <c r="C37" s="60"/>
      <c r="D37" s="60"/>
      <c r="E37" s="17"/>
      <c r="F37" s="17"/>
      <c r="G37" s="34">
        <f>SUM(G3:G36)</f>
        <v>1730.2</v>
      </c>
      <c r="H37" s="34">
        <f t="shared" ref="H37:Q37" si="1">SUM(H3:H36)</f>
        <v>255.67000000000002</v>
      </c>
      <c r="I37" s="34">
        <f t="shared" si="1"/>
        <v>201.28</v>
      </c>
      <c r="J37" s="34">
        <f t="shared" si="1"/>
        <v>241</v>
      </c>
      <c r="K37" s="34">
        <f t="shared" si="1"/>
        <v>29.14</v>
      </c>
      <c r="L37" s="34">
        <f t="shared" si="1"/>
        <v>45</v>
      </c>
      <c r="M37" s="34">
        <f t="shared" si="1"/>
        <v>200</v>
      </c>
      <c r="N37" s="34">
        <f t="shared" si="1"/>
        <v>139.22</v>
      </c>
      <c r="O37" s="34">
        <f t="shared" si="1"/>
        <v>1429</v>
      </c>
      <c r="P37" s="34">
        <f t="shared" si="1"/>
        <v>7466.07</v>
      </c>
      <c r="Q37" s="34">
        <f t="shared" si="1"/>
        <v>119.62</v>
      </c>
      <c r="R37" s="34">
        <f>SUM(R3:R36)</f>
        <v>11856.199999999999</v>
      </c>
    </row>
    <row r="38" spans="1:19" x14ac:dyDescent="0.35">
      <c r="A38" s="11"/>
      <c r="B38" s="10"/>
      <c r="C38" s="9"/>
      <c r="D38" s="59"/>
      <c r="E38" s="10"/>
      <c r="F38" s="10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t="s">
        <v>181</v>
      </c>
    </row>
    <row r="39" spans="1:19" x14ac:dyDescent="0.35">
      <c r="A39" s="11"/>
      <c r="B39" s="10"/>
      <c r="C39" s="9"/>
      <c r="D39" s="59"/>
      <c r="E39" s="10"/>
      <c r="F39" s="10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t="s">
        <v>182</v>
      </c>
    </row>
    <row r="40" spans="1:19" x14ac:dyDescent="0.35">
      <c r="A40" s="11"/>
      <c r="B40" s="10"/>
      <c r="C40" s="9"/>
      <c r="D40" s="59"/>
      <c r="E40" s="10"/>
      <c r="F40" s="10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9" x14ac:dyDescent="0.35">
      <c r="A41" s="11"/>
      <c r="B41" s="10"/>
      <c r="C41" s="9"/>
      <c r="D41" s="59"/>
      <c r="E41" s="10"/>
      <c r="F41" s="10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9" x14ac:dyDescent="0.35">
      <c r="A42" s="11"/>
      <c r="B42" s="10"/>
      <c r="C42" s="9"/>
      <c r="D42" s="59"/>
      <c r="E42" s="10"/>
      <c r="F42" s="10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19" x14ac:dyDescent="0.35">
      <c r="A43" s="11"/>
      <c r="B43" s="10"/>
      <c r="C43" s="9"/>
      <c r="D43" s="59"/>
      <c r="E43" s="10"/>
      <c r="F43" s="10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9" x14ac:dyDescent="0.35">
      <c r="A44" s="11"/>
      <c r="B44" s="10"/>
      <c r="C44" s="9"/>
      <c r="D44" s="59"/>
      <c r="E44" s="10"/>
      <c r="F44" s="10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9" x14ac:dyDescent="0.35">
      <c r="A45" s="11"/>
      <c r="B45" s="10"/>
      <c r="C45" s="9"/>
      <c r="D45" s="59"/>
      <c r="E45" s="10"/>
      <c r="F45" s="10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9" x14ac:dyDescent="0.35">
      <c r="A46" s="11"/>
      <c r="B46" s="10"/>
      <c r="C46" s="9"/>
      <c r="D46" s="59"/>
      <c r="E46" s="10"/>
      <c r="F46" s="10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9" ht="15.5" x14ac:dyDescent="0.35">
      <c r="A47" s="11"/>
      <c r="B47" s="10"/>
      <c r="C47" s="14"/>
      <c r="D47" s="59"/>
      <c r="E47" s="10"/>
      <c r="F47" s="10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9" x14ac:dyDescent="0.35">
      <c r="A48" s="11"/>
      <c r="B48" s="15"/>
      <c r="C48" s="9"/>
      <c r="D48" s="59"/>
      <c r="E48" s="10"/>
      <c r="F48" s="10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8" x14ac:dyDescent="0.35">
      <c r="A49" s="11"/>
      <c r="B49" s="10"/>
      <c r="C49" s="9"/>
      <c r="D49" s="59"/>
      <c r="E49" s="10"/>
      <c r="F49" s="10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 x14ac:dyDescent="0.35">
      <c r="A50" s="11"/>
      <c r="B50" s="10"/>
      <c r="C50" s="9"/>
      <c r="D50" s="59"/>
      <c r="E50" s="10"/>
      <c r="F50" s="10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 s="5" customFormat="1" x14ac:dyDescent="0.35">
      <c r="A51" s="16" t="s">
        <v>56</v>
      </c>
      <c r="B51" s="17" t="s">
        <v>57</v>
      </c>
      <c r="C51" s="18"/>
      <c r="D51" s="60"/>
      <c r="E51" s="17"/>
      <c r="F51" s="17">
        <v>30</v>
      </c>
      <c r="G51" s="34">
        <f>SUM(G37:G50)</f>
        <v>1730.2</v>
      </c>
      <c r="H51" s="34">
        <f>SUM(H37:H50)</f>
        <v>255.67000000000002</v>
      </c>
      <c r="I51" s="34">
        <v>140.19999999999999</v>
      </c>
      <c r="J51" s="34">
        <v>208.65</v>
      </c>
      <c r="K51" s="34">
        <f>SUM(K37:K50)</f>
        <v>29.14</v>
      </c>
      <c r="L51" s="34">
        <v>45</v>
      </c>
      <c r="M51" s="34">
        <v>0</v>
      </c>
      <c r="N51" s="34">
        <f>SUM(N37:N48)</f>
        <v>139.22</v>
      </c>
      <c r="O51" s="34">
        <f>SUM(O37:O48)</f>
        <v>1429</v>
      </c>
      <c r="P51" s="34">
        <f>SUM(P37:P48)</f>
        <v>7466.07</v>
      </c>
      <c r="Q51" s="34">
        <f>SUM(Q37:Q50)</f>
        <v>119.62</v>
      </c>
      <c r="R51" s="34">
        <f>SUM(R37:R50)</f>
        <v>11856.199999999999</v>
      </c>
    </row>
    <row r="52" spans="1:18" x14ac:dyDescent="0.35">
      <c r="A52" s="11"/>
      <c r="B52" s="10"/>
      <c r="C52" s="9"/>
      <c r="D52" s="59"/>
      <c r="E52" s="10"/>
      <c r="F52" s="10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18" x14ac:dyDescent="0.35">
      <c r="A53" s="11"/>
      <c r="B53" s="10"/>
      <c r="C53" s="9"/>
      <c r="D53" s="59"/>
      <c r="E53" s="10"/>
      <c r="F53" s="10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18" x14ac:dyDescent="0.35">
      <c r="A54" s="11"/>
      <c r="B54" s="10"/>
      <c r="C54" s="9"/>
      <c r="D54" s="59"/>
      <c r="E54" s="10"/>
      <c r="F54" s="10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 x14ac:dyDescent="0.35">
      <c r="A55" s="11"/>
      <c r="B55" s="10"/>
      <c r="C55" s="9"/>
      <c r="D55" s="59"/>
      <c r="E55" s="10"/>
      <c r="F55" s="10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x14ac:dyDescent="0.35">
      <c r="A56" s="11"/>
      <c r="B56" s="10"/>
      <c r="C56" s="9"/>
      <c r="D56" s="59"/>
      <c r="E56" s="10"/>
      <c r="F56" s="10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18" x14ac:dyDescent="0.35">
      <c r="A57" s="11"/>
      <c r="B57" s="10"/>
      <c r="C57" s="9"/>
      <c r="D57" s="59"/>
      <c r="E57" s="10"/>
      <c r="F57" s="10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18" s="5" customFormat="1" x14ac:dyDescent="0.35">
      <c r="A58" s="16" t="s">
        <v>60</v>
      </c>
      <c r="B58" s="72" t="s">
        <v>61</v>
      </c>
      <c r="C58" s="72"/>
      <c r="D58" s="18"/>
      <c r="E58" s="17"/>
      <c r="F58" s="17">
        <v>30</v>
      </c>
      <c r="G58" s="34">
        <v>2036.8</v>
      </c>
      <c r="H58" s="34">
        <v>201.65</v>
      </c>
      <c r="I58" s="34">
        <v>200.19</v>
      </c>
      <c r="J58" s="34">
        <v>208.65</v>
      </c>
      <c r="K58" s="34">
        <v>103.48</v>
      </c>
      <c r="L58" s="34">
        <v>45</v>
      </c>
      <c r="M58" s="34">
        <v>0</v>
      </c>
      <c r="N58" s="34">
        <v>224.27</v>
      </c>
      <c r="O58" s="34">
        <v>1140</v>
      </c>
      <c r="P58" s="34">
        <v>1064.05</v>
      </c>
      <c r="Q58" s="34">
        <v>469.04</v>
      </c>
      <c r="R58" s="34">
        <f>SUM(F58:Q58)</f>
        <v>5723.130000000001</v>
      </c>
    </row>
    <row r="59" spans="1:18" x14ac:dyDescent="0.35">
      <c r="A59" s="11"/>
      <c r="B59" s="10"/>
      <c r="C59" s="9"/>
      <c r="D59" s="9"/>
      <c r="E59" s="10"/>
      <c r="F59" s="10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18" x14ac:dyDescent="0.35">
      <c r="A60" s="11"/>
      <c r="B60" s="10"/>
      <c r="C60" s="9"/>
      <c r="D60" s="9"/>
      <c r="E60" s="10"/>
      <c r="F60" s="10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1:18" x14ac:dyDescent="0.35">
      <c r="A61" s="11"/>
      <c r="B61" s="10"/>
      <c r="C61" s="10"/>
      <c r="D61" s="9"/>
      <c r="E61" s="10"/>
      <c r="F61" s="10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</row>
    <row r="62" spans="1:18" x14ac:dyDescent="0.35">
      <c r="A62" s="11"/>
      <c r="B62" s="10"/>
      <c r="C62" s="9"/>
      <c r="D62" s="9"/>
      <c r="E62" s="10"/>
      <c r="F62" s="10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</row>
    <row r="63" spans="1:18" x14ac:dyDescent="0.35">
      <c r="A63" s="11"/>
      <c r="B63" s="10"/>
      <c r="C63" s="9"/>
      <c r="D63" s="9"/>
      <c r="E63" s="10"/>
      <c r="F63" s="10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1:18" x14ac:dyDescent="0.35">
      <c r="A64" s="11"/>
      <c r="B64" s="10"/>
      <c r="C64" s="9"/>
      <c r="D64" s="9"/>
      <c r="E64" s="10"/>
      <c r="F64" s="10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1:25" x14ac:dyDescent="0.35">
      <c r="A65" s="11"/>
      <c r="B65" s="10"/>
      <c r="C65" s="9"/>
      <c r="D65" s="9"/>
      <c r="E65" s="10"/>
      <c r="F65" s="10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25" x14ac:dyDescent="0.35">
      <c r="A66" s="11"/>
      <c r="B66" s="10"/>
      <c r="C66" s="9"/>
      <c r="D66" s="9"/>
      <c r="E66" s="10"/>
      <c r="F66" s="10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1:25" x14ac:dyDescent="0.35">
      <c r="A67" s="11"/>
      <c r="B67" s="10"/>
      <c r="C67" s="9"/>
      <c r="D67" s="9"/>
      <c r="E67" s="10"/>
      <c r="F67" s="10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25" x14ac:dyDescent="0.35">
      <c r="A68" s="11"/>
      <c r="B68" s="10"/>
      <c r="C68" s="9"/>
      <c r="D68" s="9"/>
      <c r="E68" s="10"/>
      <c r="F68" s="10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25" ht="15" thickBot="1" x14ac:dyDescent="0.4">
      <c r="A69" s="11"/>
      <c r="B69" s="10"/>
      <c r="C69" s="9"/>
      <c r="D69" s="9"/>
      <c r="E69" s="10"/>
      <c r="F69" s="10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 spans="1:25" s="20" customFormat="1" ht="44" customHeight="1" thickBot="1" x14ac:dyDescent="0.4">
      <c r="A70" s="16" t="s">
        <v>66</v>
      </c>
      <c r="B70" s="17"/>
      <c r="C70" s="73" t="s">
        <v>64</v>
      </c>
      <c r="D70" s="74"/>
      <c r="E70" s="17"/>
      <c r="F70" s="17">
        <v>30</v>
      </c>
      <c r="G70" s="34">
        <f t="shared" ref="G70:Q70" si="2">SUM(G58:G69)</f>
        <v>2036.8</v>
      </c>
      <c r="H70" s="34">
        <f t="shared" si="2"/>
        <v>201.65</v>
      </c>
      <c r="I70" s="34">
        <f t="shared" si="2"/>
        <v>200.19</v>
      </c>
      <c r="J70" s="34">
        <f t="shared" si="2"/>
        <v>208.65</v>
      </c>
      <c r="K70" s="34">
        <f t="shared" si="2"/>
        <v>103.48</v>
      </c>
      <c r="L70" s="34">
        <f t="shared" si="2"/>
        <v>45</v>
      </c>
      <c r="M70" s="34">
        <f t="shared" si="2"/>
        <v>0</v>
      </c>
      <c r="N70" s="34">
        <f t="shared" si="2"/>
        <v>224.27</v>
      </c>
      <c r="O70" s="34">
        <f t="shared" si="2"/>
        <v>1140</v>
      </c>
      <c r="P70" s="34">
        <f t="shared" si="2"/>
        <v>1064.05</v>
      </c>
      <c r="Q70" s="34">
        <f t="shared" si="2"/>
        <v>469.04</v>
      </c>
      <c r="R70" s="34">
        <f>SUM(R58:R69)</f>
        <v>5723.130000000001</v>
      </c>
      <c r="S70" s="5"/>
      <c r="T70" s="5"/>
      <c r="U70" s="5"/>
      <c r="V70" s="5"/>
      <c r="W70" s="5"/>
      <c r="X70" s="5"/>
      <c r="Y70" s="5"/>
    </row>
  </sheetData>
  <mergeCells count="3">
    <mergeCell ref="A1:V1"/>
    <mergeCell ref="B58:C58"/>
    <mergeCell ref="C70:D70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6022-B8D8-43E3-A480-0FEA486626C5}">
  <dimension ref="A1:J8"/>
  <sheetViews>
    <sheetView zoomScale="110" zoomScaleNormal="130" workbookViewId="0">
      <selection activeCell="A12" sqref="A12"/>
    </sheetView>
  </sheetViews>
  <sheetFormatPr defaultRowHeight="14.5" x14ac:dyDescent="0.35"/>
  <cols>
    <col min="3" max="3" width="8.90625" style="35" bestFit="1" customWidth="1"/>
    <col min="4" max="6" width="8.81640625" style="35" bestFit="1" customWidth="1"/>
    <col min="7" max="7" width="8.90625" style="35" bestFit="1" customWidth="1"/>
    <col min="8" max="8" width="8.81640625" style="35" bestFit="1" customWidth="1"/>
    <col min="9" max="9" width="10" style="35" bestFit="1" customWidth="1"/>
  </cols>
  <sheetData>
    <row r="1" spans="1:10" x14ac:dyDescent="0.35">
      <c r="A1" s="75" t="s">
        <v>90</v>
      </c>
      <c r="B1" s="75"/>
      <c r="C1" s="75"/>
      <c r="D1" s="75"/>
      <c r="E1" s="75"/>
      <c r="F1" s="75"/>
      <c r="G1" s="75"/>
      <c r="H1" s="75"/>
      <c r="I1" s="75"/>
    </row>
    <row r="2" spans="1:10" ht="58" x14ac:dyDescent="0.35">
      <c r="A2" s="12" t="s">
        <v>0</v>
      </c>
      <c r="B2" s="12"/>
      <c r="C2" s="58" t="s">
        <v>25</v>
      </c>
      <c r="D2" s="58" t="s">
        <v>29</v>
      </c>
      <c r="E2" s="58" t="s">
        <v>26</v>
      </c>
      <c r="F2" s="58" t="s">
        <v>63</v>
      </c>
      <c r="G2" s="58" t="s">
        <v>58</v>
      </c>
      <c r="H2" s="58" t="s">
        <v>27</v>
      </c>
      <c r="I2" s="58" t="s">
        <v>10</v>
      </c>
    </row>
    <row r="3" spans="1:10" x14ac:dyDescent="0.35">
      <c r="A3" s="10" t="s">
        <v>88</v>
      </c>
      <c r="B3" s="10"/>
      <c r="C3" s="33">
        <v>6211</v>
      </c>
      <c r="D3" s="33"/>
      <c r="E3" s="33"/>
      <c r="F3" s="33"/>
      <c r="G3" s="33"/>
      <c r="H3" s="33"/>
      <c r="I3" s="33">
        <f>SUM(C3:H3)</f>
        <v>6211</v>
      </c>
    </row>
    <row r="4" spans="1:10" x14ac:dyDescent="0.35">
      <c r="A4" s="10" t="s">
        <v>89</v>
      </c>
      <c r="B4" s="10"/>
      <c r="C4" s="33"/>
      <c r="D4" s="33"/>
      <c r="E4" s="33"/>
      <c r="F4" s="33"/>
      <c r="G4" s="33">
        <v>536.54999999999995</v>
      </c>
      <c r="H4" s="33"/>
      <c r="I4" s="33">
        <f>SUM(C4:H4)</f>
        <v>536.54999999999995</v>
      </c>
    </row>
    <row r="5" spans="1:10" x14ac:dyDescent="0.35">
      <c r="A5" s="10" t="s">
        <v>149</v>
      </c>
      <c r="B5" s="10"/>
      <c r="C5" s="33"/>
      <c r="D5" s="33"/>
      <c r="E5" s="33"/>
      <c r="F5" s="33"/>
      <c r="G5" s="33"/>
      <c r="H5" s="33">
        <v>6310.68</v>
      </c>
      <c r="I5" s="33">
        <f>SUM(C5:H5)</f>
        <v>6310.68</v>
      </c>
      <c r="J5" t="s">
        <v>204</v>
      </c>
    </row>
    <row r="6" spans="1:10" x14ac:dyDescent="0.35">
      <c r="A6" s="9" t="s">
        <v>171</v>
      </c>
      <c r="B6" s="13"/>
      <c r="C6" s="36"/>
      <c r="D6" s="36"/>
      <c r="E6" s="36"/>
      <c r="F6" s="36"/>
      <c r="G6" s="36"/>
      <c r="H6" s="33">
        <v>3469.63</v>
      </c>
      <c r="I6" s="33">
        <f>SUM(C6:H6)</f>
        <v>3469.63</v>
      </c>
    </row>
    <row r="7" spans="1:10" x14ac:dyDescent="0.35">
      <c r="A7" s="10" t="s">
        <v>190</v>
      </c>
      <c r="B7" s="10"/>
      <c r="C7" s="33"/>
      <c r="D7" s="33"/>
      <c r="E7" s="33"/>
      <c r="F7" s="33">
        <v>500</v>
      </c>
      <c r="G7" s="33"/>
      <c r="H7" s="33"/>
      <c r="I7" s="33">
        <f>SUM(C7:H7)</f>
        <v>500</v>
      </c>
    </row>
    <row r="8" spans="1:10" x14ac:dyDescent="0.35">
      <c r="A8" s="17" t="s">
        <v>64</v>
      </c>
      <c r="B8" s="17"/>
      <c r="C8" s="34">
        <f t="shared" ref="C8:I8" si="0">SUM(C3:C7)</f>
        <v>6211</v>
      </c>
      <c r="D8" s="34">
        <f t="shared" si="0"/>
        <v>0</v>
      </c>
      <c r="E8" s="34">
        <f t="shared" si="0"/>
        <v>0</v>
      </c>
      <c r="F8" s="34">
        <f t="shared" si="0"/>
        <v>500</v>
      </c>
      <c r="G8" s="34">
        <f t="shared" si="0"/>
        <v>536.54999999999995</v>
      </c>
      <c r="H8" s="34">
        <f t="shared" si="0"/>
        <v>9780.3100000000013</v>
      </c>
      <c r="I8" s="34">
        <f t="shared" si="0"/>
        <v>17027.86</v>
      </c>
    </row>
  </sheetData>
  <mergeCells count="1">
    <mergeCell ref="A1:I1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73C9-E2E7-4CB6-98AC-63465745D160}">
  <sheetPr>
    <pageSetUpPr fitToPage="1"/>
  </sheetPr>
  <dimension ref="A1:O33"/>
  <sheetViews>
    <sheetView workbookViewId="0">
      <selection activeCell="H16" sqref="H16"/>
    </sheetView>
  </sheetViews>
  <sheetFormatPr defaultRowHeight="14.5" x14ac:dyDescent="0.35"/>
  <cols>
    <col min="1" max="1" width="14.81640625" customWidth="1"/>
    <col min="3" max="3" width="16.26953125" customWidth="1"/>
    <col min="4" max="4" width="14.81640625" customWidth="1"/>
    <col min="5" max="5" width="17.54296875" customWidth="1"/>
    <col min="6" max="6" width="18" customWidth="1"/>
    <col min="7" max="7" width="16.453125" customWidth="1"/>
  </cols>
  <sheetData>
    <row r="1" spans="1:15" x14ac:dyDescent="0.35">
      <c r="A1" s="75" t="s">
        <v>92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3" spans="1:15" x14ac:dyDescent="0.35">
      <c r="A3" s="37" t="s">
        <v>93</v>
      </c>
      <c r="B3" s="38" t="s">
        <v>94</v>
      </c>
      <c r="C3" s="39" t="s">
        <v>95</v>
      </c>
      <c r="D3" s="76" t="s">
        <v>96</v>
      </c>
      <c r="E3" s="76"/>
      <c r="F3" s="76"/>
      <c r="G3" s="76"/>
      <c r="H3" s="76"/>
      <c r="I3" s="76"/>
      <c r="J3" s="40"/>
      <c r="K3" s="40"/>
      <c r="L3" s="40" t="s">
        <v>97</v>
      </c>
      <c r="M3" s="41" t="s">
        <v>98</v>
      </c>
    </row>
    <row r="4" spans="1:15" x14ac:dyDescent="0.35">
      <c r="A4" s="42"/>
      <c r="B4" s="43" t="s">
        <v>99</v>
      </c>
      <c r="C4" s="43" t="s">
        <v>100</v>
      </c>
      <c r="D4" s="43" t="s">
        <v>101</v>
      </c>
      <c r="E4" s="43" t="s">
        <v>102</v>
      </c>
      <c r="F4" s="43" t="s">
        <v>103</v>
      </c>
      <c r="G4" s="43" t="s">
        <v>104</v>
      </c>
      <c r="H4" s="43" t="s">
        <v>105</v>
      </c>
      <c r="I4" s="43" t="s">
        <v>106</v>
      </c>
      <c r="J4" s="43" t="s">
        <v>10</v>
      </c>
      <c r="K4" s="43" t="s">
        <v>107</v>
      </c>
      <c r="L4" s="43" t="s">
        <v>94</v>
      </c>
      <c r="M4" s="44"/>
    </row>
    <row r="5" spans="1:15" x14ac:dyDescent="0.35">
      <c r="A5" s="45" t="s">
        <v>108</v>
      </c>
    </row>
    <row r="6" spans="1:15" x14ac:dyDescent="0.35">
      <c r="A6" t="s">
        <v>109</v>
      </c>
      <c r="B6">
        <v>3040</v>
      </c>
      <c r="C6">
        <v>1407.6</v>
      </c>
      <c r="D6">
        <v>234.6</v>
      </c>
      <c r="E6">
        <v>234.6</v>
      </c>
      <c r="F6">
        <v>234.6</v>
      </c>
      <c r="G6">
        <v>234.6</v>
      </c>
      <c r="H6">
        <v>234.6</v>
      </c>
      <c r="I6">
        <v>474.6</v>
      </c>
      <c r="J6">
        <f>SUM(C6:I6)</f>
        <v>3055.1999999999994</v>
      </c>
      <c r="K6">
        <v>-15</v>
      </c>
      <c r="L6">
        <v>3350</v>
      </c>
      <c r="M6" t="s">
        <v>110</v>
      </c>
    </row>
    <row r="7" spans="1:15" x14ac:dyDescent="0.35">
      <c r="A7" t="s">
        <v>111</v>
      </c>
      <c r="B7">
        <v>180</v>
      </c>
      <c r="C7">
        <v>133.25</v>
      </c>
      <c r="D7">
        <v>14.3</v>
      </c>
      <c r="E7">
        <v>14.3</v>
      </c>
      <c r="F7">
        <v>40.299999999999997</v>
      </c>
      <c r="G7">
        <v>14.3</v>
      </c>
      <c r="H7">
        <v>14.3</v>
      </c>
      <c r="I7">
        <v>40.299999999999997</v>
      </c>
      <c r="J7">
        <f>SUM(C7:I7)</f>
        <v>271.05000000000007</v>
      </c>
      <c r="K7">
        <v>-91.05</v>
      </c>
      <c r="L7">
        <v>370</v>
      </c>
      <c r="M7" t="s">
        <v>112</v>
      </c>
    </row>
    <row r="8" spans="1:15" x14ac:dyDescent="0.35">
      <c r="A8" t="s">
        <v>16</v>
      </c>
      <c r="B8">
        <v>270</v>
      </c>
      <c r="C8">
        <v>140.19999999999999</v>
      </c>
      <c r="D8">
        <v>0</v>
      </c>
      <c r="E8">
        <v>0</v>
      </c>
      <c r="F8">
        <v>0</v>
      </c>
      <c r="G8">
        <v>0</v>
      </c>
      <c r="H8">
        <v>0</v>
      </c>
      <c r="I8">
        <v>160</v>
      </c>
      <c r="J8">
        <f>SUM(C8:I8)</f>
        <v>300.2</v>
      </c>
      <c r="K8">
        <v>-30.2</v>
      </c>
      <c r="L8">
        <v>250</v>
      </c>
      <c r="M8" t="s">
        <v>113</v>
      </c>
    </row>
    <row r="9" spans="1:15" x14ac:dyDescent="0.35">
      <c r="A9" t="s">
        <v>17</v>
      </c>
      <c r="B9">
        <v>250</v>
      </c>
      <c r="C9">
        <v>208.65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208.65</v>
      </c>
      <c r="K9">
        <v>41.35</v>
      </c>
      <c r="L9">
        <v>250</v>
      </c>
      <c r="M9" t="s">
        <v>114</v>
      </c>
    </row>
    <row r="10" spans="1:15" x14ac:dyDescent="0.35">
      <c r="A10" t="s">
        <v>115</v>
      </c>
      <c r="B10">
        <v>140</v>
      </c>
      <c r="C10">
        <v>70.959999999999994</v>
      </c>
      <c r="D10">
        <v>0</v>
      </c>
      <c r="E10">
        <v>0</v>
      </c>
      <c r="F10">
        <v>35.5</v>
      </c>
      <c r="G10">
        <v>5.5</v>
      </c>
      <c r="H10">
        <v>0</v>
      </c>
      <c r="I10">
        <v>35.5</v>
      </c>
      <c r="J10">
        <f>SUM(C10:I10)</f>
        <v>147.45999999999998</v>
      </c>
      <c r="K10">
        <v>-7.46</v>
      </c>
      <c r="L10">
        <v>155</v>
      </c>
      <c r="M10" t="s">
        <v>116</v>
      </c>
    </row>
    <row r="11" spans="1:15" x14ac:dyDescent="0.35">
      <c r="A11" t="s">
        <v>117</v>
      </c>
      <c r="B11">
        <v>42</v>
      </c>
      <c r="C11">
        <v>45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45</v>
      </c>
      <c r="K11">
        <v>-3</v>
      </c>
      <c r="L11">
        <v>50</v>
      </c>
      <c r="M11" t="s">
        <v>118</v>
      </c>
    </row>
    <row r="12" spans="1:15" x14ac:dyDescent="0.35">
      <c r="A12" t="s">
        <v>119</v>
      </c>
      <c r="B12">
        <v>126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336</v>
      </c>
      <c r="J12">
        <v>336</v>
      </c>
      <c r="K12">
        <v>-210</v>
      </c>
      <c r="L12">
        <v>336</v>
      </c>
      <c r="M12" t="s">
        <v>120</v>
      </c>
    </row>
    <row r="13" spans="1:15" x14ac:dyDescent="0.35">
      <c r="A13" t="s">
        <v>121</v>
      </c>
      <c r="B13">
        <v>108</v>
      </c>
      <c r="C13">
        <v>224.27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224.27</v>
      </c>
      <c r="K13">
        <v>-116.27</v>
      </c>
      <c r="L13">
        <v>150</v>
      </c>
      <c r="M13" t="s">
        <v>122</v>
      </c>
    </row>
    <row r="14" spans="1:15" x14ac:dyDescent="0.35">
      <c r="A14" t="s">
        <v>8</v>
      </c>
      <c r="B14">
        <v>1500</v>
      </c>
      <c r="C14">
        <v>795</v>
      </c>
      <c r="D14">
        <v>80</v>
      </c>
      <c r="E14">
        <v>185</v>
      </c>
      <c r="F14">
        <v>76.8</v>
      </c>
      <c r="G14">
        <v>0</v>
      </c>
      <c r="H14">
        <v>250</v>
      </c>
      <c r="I14">
        <v>105</v>
      </c>
      <c r="J14">
        <f>SUM(C14:I14)</f>
        <v>1491.8</v>
      </c>
      <c r="K14">
        <v>8.1999999999999993</v>
      </c>
      <c r="L14">
        <v>1600</v>
      </c>
      <c r="M14" t="s">
        <v>123</v>
      </c>
    </row>
    <row r="15" spans="1:15" x14ac:dyDescent="0.35">
      <c r="A15" t="s">
        <v>124</v>
      </c>
      <c r="B15">
        <v>32</v>
      </c>
      <c r="C15">
        <v>30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30</v>
      </c>
      <c r="K15">
        <v>2</v>
      </c>
      <c r="L15">
        <v>35</v>
      </c>
      <c r="M15" t="s">
        <v>125</v>
      </c>
    </row>
    <row r="16" spans="1:15" ht="87" x14ac:dyDescent="0.35">
      <c r="A16" s="46" t="s">
        <v>126</v>
      </c>
      <c r="B16" s="47">
        <f t="shared" ref="B16:K16" si="0">SUM(B6:B15)</f>
        <v>5688</v>
      </c>
      <c r="C16" s="47">
        <f t="shared" si="0"/>
        <v>3054.9300000000003</v>
      </c>
      <c r="D16" s="47">
        <f t="shared" si="0"/>
        <v>328.9</v>
      </c>
      <c r="E16" s="47">
        <f t="shared" si="0"/>
        <v>433.9</v>
      </c>
      <c r="F16" s="47">
        <f t="shared" si="0"/>
        <v>387.2</v>
      </c>
      <c r="G16" s="47">
        <f t="shared" si="0"/>
        <v>254.4</v>
      </c>
      <c r="H16" s="47">
        <f t="shared" si="0"/>
        <v>498.9</v>
      </c>
      <c r="I16" s="47">
        <f t="shared" si="0"/>
        <v>1151.4000000000001</v>
      </c>
      <c r="J16" s="47">
        <f t="shared" si="0"/>
        <v>6109.63</v>
      </c>
      <c r="K16" s="47">
        <f t="shared" si="0"/>
        <v>-421.43</v>
      </c>
      <c r="L16" s="48">
        <f>SUM(L6:L15)</f>
        <v>6546</v>
      </c>
      <c r="M16" s="43"/>
      <c r="N16" s="43"/>
      <c r="O16" s="43"/>
    </row>
    <row r="17" spans="1:15" x14ac:dyDescent="0.35">
      <c r="A17" t="s">
        <v>9</v>
      </c>
      <c r="B17">
        <v>365</v>
      </c>
      <c r="C17">
        <v>395.96</v>
      </c>
      <c r="D17">
        <v>16</v>
      </c>
      <c r="E17">
        <v>37</v>
      </c>
      <c r="F17">
        <v>23</v>
      </c>
      <c r="G17">
        <v>0</v>
      </c>
      <c r="H17">
        <v>50</v>
      </c>
      <c r="I17">
        <v>22</v>
      </c>
      <c r="J17">
        <f>SUM(C17:I17)</f>
        <v>543.96</v>
      </c>
      <c r="K17">
        <v>-178.96</v>
      </c>
      <c r="L17">
        <v>550</v>
      </c>
    </row>
    <row r="18" spans="1:15" x14ac:dyDescent="0.35">
      <c r="A18" t="s">
        <v>59</v>
      </c>
      <c r="C18">
        <v>1064.05</v>
      </c>
      <c r="D18">
        <v>0</v>
      </c>
      <c r="E18">
        <v>0</v>
      </c>
      <c r="F18">
        <v>0</v>
      </c>
      <c r="G18">
        <v>0</v>
      </c>
      <c r="H18">
        <v>0</v>
      </c>
      <c r="I18">
        <v>1500</v>
      </c>
      <c r="J18">
        <v>2564.0500000000002</v>
      </c>
      <c r="K18">
        <v>2564.0500000000002</v>
      </c>
      <c r="L18">
        <v>1500</v>
      </c>
      <c r="M18" t="s">
        <v>127</v>
      </c>
    </row>
    <row r="19" spans="1:15" x14ac:dyDescent="0.35">
      <c r="A19" s="47" t="s">
        <v>128</v>
      </c>
      <c r="B19" s="47">
        <f t="shared" ref="B19:H19" si="1">SUM(B16:B18)</f>
        <v>6053</v>
      </c>
      <c r="C19" s="47">
        <f t="shared" si="1"/>
        <v>4514.9400000000005</v>
      </c>
      <c r="D19" s="47">
        <f t="shared" si="1"/>
        <v>344.9</v>
      </c>
      <c r="E19" s="47">
        <f t="shared" si="1"/>
        <v>470.9</v>
      </c>
      <c r="F19" s="47">
        <f t="shared" si="1"/>
        <v>410.2</v>
      </c>
      <c r="G19" s="47">
        <f t="shared" si="1"/>
        <v>254.4</v>
      </c>
      <c r="H19" s="47">
        <f t="shared" si="1"/>
        <v>548.9</v>
      </c>
      <c r="I19" s="47">
        <f>SUM(I17:I18)</f>
        <v>1522</v>
      </c>
      <c r="J19" s="47">
        <f>SUM(J16:J18)</f>
        <v>9217.64</v>
      </c>
      <c r="K19" s="47">
        <f>SUM(K16:K18)</f>
        <v>1963.6600000000003</v>
      </c>
      <c r="L19" s="48">
        <f>SUM(L16:L18)</f>
        <v>8596</v>
      </c>
      <c r="M19" s="47"/>
      <c r="N19" s="47"/>
      <c r="O19" s="47"/>
    </row>
    <row r="21" spans="1:15" x14ac:dyDescent="0.35">
      <c r="A21" s="45" t="s">
        <v>129</v>
      </c>
    </row>
    <row r="22" spans="1:15" x14ac:dyDescent="0.35">
      <c r="A22" s="49" t="s">
        <v>30</v>
      </c>
      <c r="B22">
        <v>5900</v>
      </c>
      <c r="C22">
        <v>5900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5900</v>
      </c>
      <c r="K22" s="50">
        <v>0</v>
      </c>
    </row>
    <row r="23" spans="1:15" x14ac:dyDescent="0.35">
      <c r="A23" s="49" t="s">
        <v>130</v>
      </c>
      <c r="B23">
        <v>0.52</v>
      </c>
      <c r="C23">
        <v>0.7</v>
      </c>
      <c r="D23">
        <v>0.3</v>
      </c>
      <c r="E23">
        <v>0.3</v>
      </c>
      <c r="F23">
        <v>0.3</v>
      </c>
      <c r="G23">
        <v>0.3</v>
      </c>
      <c r="H23">
        <v>0.3</v>
      </c>
      <c r="I23">
        <v>0.3</v>
      </c>
      <c r="J23">
        <f>SUM(C23:I23)</f>
        <v>2.5</v>
      </c>
      <c r="K23">
        <v>1.98</v>
      </c>
      <c r="L23">
        <v>3.5</v>
      </c>
    </row>
    <row r="24" spans="1:15" x14ac:dyDescent="0.35">
      <c r="A24" s="49" t="s">
        <v>31</v>
      </c>
      <c r="B24">
        <v>611.92999999999995</v>
      </c>
      <c r="C24">
        <v>1076.3599999999999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1076.3599999999999</v>
      </c>
      <c r="K24">
        <v>464.43</v>
      </c>
      <c r="L24">
        <v>550</v>
      </c>
      <c r="M24" t="s">
        <v>131</v>
      </c>
    </row>
    <row r="25" spans="1:15" x14ac:dyDescent="0.35">
      <c r="A25" s="49" t="s">
        <v>132</v>
      </c>
      <c r="B25">
        <v>0</v>
      </c>
      <c r="C25">
        <v>696.99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696.99</v>
      </c>
      <c r="K25">
        <v>696.99</v>
      </c>
      <c r="L25">
        <v>0</v>
      </c>
    </row>
    <row r="26" spans="1:15" x14ac:dyDescent="0.35">
      <c r="A26" s="51" t="s">
        <v>24</v>
      </c>
      <c r="B26" s="47">
        <f t="shared" ref="B26:K26" si="2">SUM(B22:B25)</f>
        <v>6512.4500000000007</v>
      </c>
      <c r="C26" s="47">
        <f t="shared" si="2"/>
        <v>7674.0499999999993</v>
      </c>
      <c r="D26" s="47">
        <f t="shared" si="2"/>
        <v>0.3</v>
      </c>
      <c r="E26" s="47">
        <f t="shared" si="2"/>
        <v>0.3</v>
      </c>
      <c r="F26" s="47">
        <f t="shared" si="2"/>
        <v>0.3</v>
      </c>
      <c r="G26" s="47">
        <f t="shared" si="2"/>
        <v>0.3</v>
      </c>
      <c r="H26" s="47">
        <f t="shared" si="2"/>
        <v>0.3</v>
      </c>
      <c r="I26" s="47">
        <f t="shared" si="2"/>
        <v>0.3</v>
      </c>
      <c r="J26" s="47">
        <f t="shared" si="2"/>
        <v>7675.8499999999995</v>
      </c>
      <c r="K26" s="47">
        <f t="shared" si="2"/>
        <v>1163.4000000000001</v>
      </c>
      <c r="L26" s="47">
        <f>SUM(L23:L25)</f>
        <v>553.5</v>
      </c>
      <c r="M26" s="47"/>
      <c r="N26" s="47"/>
      <c r="O26" s="47"/>
    </row>
    <row r="27" spans="1:15" x14ac:dyDescent="0.35">
      <c r="A27" s="49"/>
    </row>
    <row r="28" spans="1:15" x14ac:dyDescent="0.35">
      <c r="A28" s="52" t="s">
        <v>133</v>
      </c>
      <c r="C28" t="s">
        <v>134</v>
      </c>
      <c r="H28">
        <v>8042.5</v>
      </c>
    </row>
    <row r="29" spans="1:15" x14ac:dyDescent="0.35">
      <c r="A29" s="52" t="s">
        <v>135</v>
      </c>
      <c r="H29" s="50">
        <v>1000</v>
      </c>
      <c r="I29" t="s">
        <v>136</v>
      </c>
    </row>
    <row r="30" spans="1:15" x14ac:dyDescent="0.35">
      <c r="A30" s="52" t="s">
        <v>137</v>
      </c>
      <c r="H30" s="50">
        <v>1550</v>
      </c>
    </row>
    <row r="31" spans="1:15" x14ac:dyDescent="0.35">
      <c r="A31" s="52" t="s">
        <v>138</v>
      </c>
      <c r="B31" s="52" t="s">
        <v>139</v>
      </c>
      <c r="H31">
        <v>4954.97</v>
      </c>
    </row>
    <row r="32" spans="1:15" x14ac:dyDescent="0.35">
      <c r="A32" s="52" t="s">
        <v>140</v>
      </c>
      <c r="H32" s="53">
        <v>9336.76</v>
      </c>
    </row>
    <row r="33" spans="1:15" x14ac:dyDescent="0.35">
      <c r="A33" s="54" t="s">
        <v>141</v>
      </c>
      <c r="B33" s="45"/>
      <c r="C33" s="45"/>
      <c r="D33" s="45"/>
      <c r="E33" s="45"/>
      <c r="F33" s="45"/>
      <c r="G33" s="45"/>
      <c r="H33" s="55">
        <v>6210.71</v>
      </c>
      <c r="I33" s="45"/>
      <c r="J33" s="45"/>
      <c r="K33" s="45"/>
      <c r="L33" s="45"/>
      <c r="M33" s="45"/>
      <c r="N33" s="45"/>
      <c r="O33" s="45"/>
    </row>
  </sheetData>
  <mergeCells count="2">
    <mergeCell ref="A1:M1"/>
    <mergeCell ref="D3:I3"/>
  </mergeCells>
  <pageMargins left="0.7" right="0.7" top="0.75" bottom="0.75" header="0.3" footer="0.3"/>
  <pageSetup paperSize="9" scale="53" fitToHeight="0" orientation="landscape" horizontalDpi="0" verticalDpi="0" r:id="rId1"/>
  <ignoredErrors>
    <ignoredError sqref="J6:J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A112-A67D-47EF-9C67-9DA00F21B0F3}">
  <dimension ref="A1:D41"/>
  <sheetViews>
    <sheetView topLeftCell="A29" workbookViewId="0">
      <selection activeCell="F13" sqref="F13"/>
    </sheetView>
  </sheetViews>
  <sheetFormatPr defaultRowHeight="14.5" x14ac:dyDescent="0.35"/>
  <cols>
    <col min="3" max="3" width="15.36328125" customWidth="1"/>
    <col min="4" max="4" width="12.26953125" customWidth="1"/>
  </cols>
  <sheetData>
    <row r="1" spans="1:4" ht="29" customHeight="1" thickBot="1" x14ac:dyDescent="0.4">
      <c r="A1" s="77" t="s">
        <v>71</v>
      </c>
      <c r="B1" s="77"/>
      <c r="C1" s="77"/>
      <c r="D1" s="77"/>
    </row>
    <row r="2" spans="1:4" ht="29.5" thickBot="1" x14ac:dyDescent="0.4">
      <c r="A2" s="6" t="s">
        <v>0</v>
      </c>
      <c r="B2" s="24" t="s">
        <v>46</v>
      </c>
      <c r="C2" s="24" t="s">
        <v>47</v>
      </c>
      <c r="D2" s="24" t="s">
        <v>10</v>
      </c>
    </row>
    <row r="3" spans="1:4" x14ac:dyDescent="0.35">
      <c r="A3" s="23" t="s">
        <v>48</v>
      </c>
      <c r="B3" s="23"/>
      <c r="C3" s="23">
        <v>500</v>
      </c>
      <c r="D3" s="30">
        <v>2000</v>
      </c>
    </row>
    <row r="4" spans="1:4" x14ac:dyDescent="0.35">
      <c r="A4" s="10" t="s">
        <v>12</v>
      </c>
      <c r="B4" s="10"/>
      <c r="C4" s="10">
        <v>250</v>
      </c>
      <c r="D4" s="21">
        <v>2250</v>
      </c>
    </row>
    <row r="5" spans="1:4" ht="15" thickBot="1" x14ac:dyDescent="0.4">
      <c r="A5" t="s">
        <v>72</v>
      </c>
      <c r="C5">
        <v>250</v>
      </c>
      <c r="D5" s="50">
        <v>2500</v>
      </c>
    </row>
    <row r="6" spans="1:4" ht="15" thickBot="1" x14ac:dyDescent="0.4">
      <c r="A6" s="6" t="s">
        <v>10</v>
      </c>
      <c r="B6" s="7"/>
      <c r="C6" s="7"/>
      <c r="D6" s="26">
        <v>2500</v>
      </c>
    </row>
    <row r="7" spans="1:4" ht="29.5" thickBot="1" x14ac:dyDescent="0.4">
      <c r="A7" s="24" t="s">
        <v>0</v>
      </c>
      <c r="B7" s="24" t="s">
        <v>1</v>
      </c>
      <c r="C7" s="24" t="s">
        <v>33</v>
      </c>
      <c r="D7" s="7" t="s">
        <v>10</v>
      </c>
    </row>
    <row r="8" spans="1:4" x14ac:dyDescent="0.35">
      <c r="A8" s="23" t="s">
        <v>32</v>
      </c>
      <c r="B8" s="23"/>
      <c r="C8" s="23">
        <v>6300</v>
      </c>
      <c r="D8" s="23">
        <v>6300</v>
      </c>
    </row>
    <row r="9" spans="1:4" x14ac:dyDescent="0.35">
      <c r="A9" s="10" t="s">
        <v>39</v>
      </c>
      <c r="B9" s="10"/>
      <c r="C9" s="10">
        <v>-3024</v>
      </c>
      <c r="D9" s="10">
        <v>3276</v>
      </c>
    </row>
    <row r="10" spans="1:4" ht="15" thickBot="1" x14ac:dyDescent="0.4">
      <c r="A10" s="56" t="s">
        <v>148</v>
      </c>
      <c r="B10" s="56"/>
      <c r="C10" s="56">
        <v>-154.99</v>
      </c>
      <c r="D10" s="56">
        <v>3121.01</v>
      </c>
    </row>
    <row r="11" spans="1:4" ht="15" thickBot="1" x14ac:dyDescent="0.4">
      <c r="A11" s="7"/>
      <c r="B11" s="7"/>
      <c r="C11" s="7"/>
      <c r="D11" s="7">
        <v>3121.01</v>
      </c>
    </row>
    <row r="12" spans="1:4" ht="29.5" thickBot="1" x14ac:dyDescent="0.4">
      <c r="A12" s="24" t="s">
        <v>0</v>
      </c>
      <c r="B12" s="24" t="s">
        <v>1</v>
      </c>
      <c r="C12" s="24" t="s">
        <v>35</v>
      </c>
      <c r="D12" s="24" t="s">
        <v>10</v>
      </c>
    </row>
    <row r="13" spans="1:4" x14ac:dyDescent="0.35">
      <c r="A13" s="23" t="s">
        <v>36</v>
      </c>
      <c r="B13" s="23"/>
      <c r="C13" s="23">
        <v>500</v>
      </c>
      <c r="D13" s="23">
        <v>500</v>
      </c>
    </row>
    <row r="14" spans="1:4" x14ac:dyDescent="0.35">
      <c r="A14" s="10" t="s">
        <v>40</v>
      </c>
      <c r="B14" s="10"/>
      <c r="C14" s="10">
        <v>-93.89</v>
      </c>
      <c r="D14" s="10">
        <v>406.11</v>
      </c>
    </row>
    <row r="15" spans="1:4" x14ac:dyDescent="0.35">
      <c r="A15" s="10" t="s">
        <v>41</v>
      </c>
      <c r="B15" s="10"/>
      <c r="C15" s="10">
        <v>-38.47</v>
      </c>
      <c r="D15" s="10">
        <v>367.64</v>
      </c>
    </row>
    <row r="16" spans="1:4" ht="15" thickBot="1" x14ac:dyDescent="0.4">
      <c r="A16" s="10" t="s">
        <v>42</v>
      </c>
      <c r="B16" s="10"/>
      <c r="C16" s="10">
        <v>-65.45</v>
      </c>
      <c r="D16" s="10">
        <v>302.19</v>
      </c>
    </row>
    <row r="17" spans="1:4" ht="15" thickBot="1" x14ac:dyDescent="0.4">
      <c r="A17" s="7"/>
      <c r="B17" s="7"/>
      <c r="C17" s="7"/>
      <c r="D17" s="7">
        <v>302.19</v>
      </c>
    </row>
    <row r="18" spans="1:4" ht="29.5" thickBot="1" x14ac:dyDescent="0.4">
      <c r="A18" s="24" t="s">
        <v>0</v>
      </c>
      <c r="B18" s="24" t="s">
        <v>1</v>
      </c>
      <c r="C18" s="24" t="s">
        <v>67</v>
      </c>
      <c r="D18" s="24" t="s">
        <v>10</v>
      </c>
    </row>
    <row r="19" spans="1:4" ht="15" thickBot="1" x14ac:dyDescent="0.4">
      <c r="A19" s="23" t="s">
        <v>38</v>
      </c>
      <c r="B19" s="23"/>
      <c r="C19" s="23">
        <v>90</v>
      </c>
      <c r="D19" s="23">
        <v>90</v>
      </c>
    </row>
    <row r="20" spans="1:4" ht="15" thickBot="1" x14ac:dyDescent="0.4">
      <c r="A20" s="7"/>
      <c r="B20" s="7"/>
      <c r="C20" s="7"/>
      <c r="D20" s="7">
        <v>90</v>
      </c>
    </row>
    <row r="21" spans="1:4" ht="29.5" thickBot="1" x14ac:dyDescent="0.4">
      <c r="A21" s="24" t="s">
        <v>0</v>
      </c>
      <c r="B21" s="24" t="s">
        <v>1</v>
      </c>
      <c r="C21" s="24" t="s">
        <v>34</v>
      </c>
      <c r="D21" s="24" t="s">
        <v>10</v>
      </c>
    </row>
    <row r="22" spans="1:4" x14ac:dyDescent="0.35">
      <c r="A22" s="23" t="s">
        <v>37</v>
      </c>
      <c r="B22" s="23"/>
      <c r="C22" s="23">
        <v>500</v>
      </c>
      <c r="D22" s="23">
        <v>500</v>
      </c>
    </row>
    <row r="23" spans="1:4" x14ac:dyDescent="0.35">
      <c r="A23" s="11" t="s">
        <v>21</v>
      </c>
      <c r="B23" s="10" t="s">
        <v>22</v>
      </c>
      <c r="C23" s="10">
        <v>-306</v>
      </c>
      <c r="D23" s="10">
        <v>194</v>
      </c>
    </row>
    <row r="24" spans="1:4" ht="15" thickBot="1" x14ac:dyDescent="0.4">
      <c r="A24" s="10" t="s">
        <v>49</v>
      </c>
      <c r="B24" s="10" t="s">
        <v>51</v>
      </c>
      <c r="C24" s="10">
        <v>-234.6</v>
      </c>
      <c r="D24" s="10">
        <v>-40.6</v>
      </c>
    </row>
    <row r="25" spans="1:4" ht="15" thickBot="1" x14ac:dyDescent="0.4">
      <c r="A25" s="7"/>
      <c r="B25" s="7"/>
      <c r="C25" s="7"/>
      <c r="D25" s="7">
        <v>0</v>
      </c>
    </row>
    <row r="26" spans="1:4" ht="29.5" thickBot="1" x14ac:dyDescent="0.4">
      <c r="A26" s="24" t="s">
        <v>0</v>
      </c>
      <c r="B26" s="24" t="s">
        <v>1</v>
      </c>
      <c r="C26" s="24" t="s">
        <v>68</v>
      </c>
      <c r="D26" s="24" t="s">
        <v>10</v>
      </c>
    </row>
    <row r="27" spans="1:4" x14ac:dyDescent="0.35">
      <c r="A27" s="23" t="s">
        <v>28</v>
      </c>
      <c r="B27" s="23" t="s">
        <v>43</v>
      </c>
      <c r="C27" s="23">
        <v>696.99</v>
      </c>
      <c r="D27" s="23">
        <v>696.99</v>
      </c>
    </row>
    <row r="28" spans="1:4" ht="15" thickBot="1" x14ac:dyDescent="0.4">
      <c r="A28" s="10" t="s">
        <v>52</v>
      </c>
      <c r="B28" s="22">
        <v>95</v>
      </c>
      <c r="C28" s="10">
        <v>-671.26</v>
      </c>
      <c r="D28" s="10">
        <v>25.73</v>
      </c>
    </row>
    <row r="29" spans="1:4" ht="15" thickBot="1" x14ac:dyDescent="0.4">
      <c r="A29" s="7"/>
      <c r="B29" s="7"/>
      <c r="C29" s="7"/>
      <c r="D29" s="7">
        <v>25.73</v>
      </c>
    </row>
    <row r="30" spans="1:4" ht="29.5" thickBot="1" x14ac:dyDescent="0.4">
      <c r="A30" s="24" t="s">
        <v>0</v>
      </c>
      <c r="B30" s="24" t="s">
        <v>1</v>
      </c>
      <c r="C30" s="24" t="s">
        <v>45</v>
      </c>
      <c r="D30" s="24" t="s">
        <v>10</v>
      </c>
    </row>
    <row r="31" spans="1:4" x14ac:dyDescent="0.35">
      <c r="A31" s="23" t="s">
        <v>44</v>
      </c>
      <c r="B31" s="23"/>
      <c r="C31" s="23">
        <v>500</v>
      </c>
      <c r="D31" s="23">
        <v>500</v>
      </c>
    </row>
    <row r="32" spans="1:4" x14ac:dyDescent="0.35">
      <c r="A32" s="10" t="s">
        <v>44</v>
      </c>
      <c r="B32" s="10"/>
      <c r="C32" s="10">
        <v>-463.97</v>
      </c>
      <c r="D32" s="10">
        <v>36.03</v>
      </c>
    </row>
    <row r="33" spans="1:4" x14ac:dyDescent="0.35">
      <c r="A33" s="10" t="s">
        <v>54</v>
      </c>
      <c r="B33" s="10"/>
      <c r="C33" s="10">
        <v>-4</v>
      </c>
      <c r="D33" s="10">
        <v>32.03</v>
      </c>
    </row>
    <row r="34" spans="1:4" x14ac:dyDescent="0.35">
      <c r="A34" s="10" t="s">
        <v>55</v>
      </c>
      <c r="B34" s="10"/>
      <c r="C34" s="10">
        <v>-5.5</v>
      </c>
      <c r="D34" s="10">
        <v>26.53</v>
      </c>
    </row>
    <row r="35" spans="1:4" x14ac:dyDescent="0.35">
      <c r="A35" s="10" t="s">
        <v>56</v>
      </c>
      <c r="B35" s="10"/>
      <c r="C35" s="10">
        <v>-15.48</v>
      </c>
      <c r="D35" s="10">
        <v>11.05</v>
      </c>
    </row>
    <row r="36" spans="1:4" ht="15" thickBot="1" x14ac:dyDescent="0.4">
      <c r="A36" s="25" t="s">
        <v>53</v>
      </c>
      <c r="B36" s="25"/>
      <c r="C36" s="25">
        <v>59.99</v>
      </c>
      <c r="D36" s="25">
        <v>-48.94</v>
      </c>
    </row>
    <row r="37" spans="1:4" ht="15" thickBot="1" x14ac:dyDescent="0.4">
      <c r="A37" s="7"/>
      <c r="B37" s="7"/>
      <c r="C37" s="7"/>
      <c r="D37" s="7">
        <f>SUM(B37)</f>
        <v>0</v>
      </c>
    </row>
    <row r="38" spans="1:4" ht="29.5" thickBot="1" x14ac:dyDescent="0.4">
      <c r="A38" s="28" t="s">
        <v>0</v>
      </c>
      <c r="B38" s="24" t="s">
        <v>1</v>
      </c>
      <c r="C38" s="31" t="s">
        <v>69</v>
      </c>
      <c r="D38" s="29" t="s">
        <v>10</v>
      </c>
    </row>
    <row r="39" spans="1:4" ht="15" thickBot="1" x14ac:dyDescent="0.4">
      <c r="A39" s="23" t="s">
        <v>62</v>
      </c>
      <c r="B39" s="23"/>
      <c r="D39" s="23">
        <v>300</v>
      </c>
    </row>
    <row r="40" spans="1:4" ht="15" thickBot="1" x14ac:dyDescent="0.4">
      <c r="A40" s="6"/>
      <c r="B40" s="7"/>
      <c r="C40" s="7"/>
      <c r="D40" s="7">
        <v>300</v>
      </c>
    </row>
    <row r="41" spans="1:4" ht="15" thickBot="1" x14ac:dyDescent="0.4">
      <c r="A41" s="6" t="s">
        <v>70</v>
      </c>
      <c r="B41" s="4"/>
      <c r="C41" s="4"/>
      <c r="D41" s="27">
        <v>6243.92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Bank reconciliation</vt:lpstr>
      <vt:lpstr>expenditure</vt:lpstr>
      <vt:lpstr>income</vt:lpstr>
      <vt:lpstr>budget</vt:lpstr>
      <vt:lpstr>grants &amp; reserve funds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Addlethorpe</dc:creator>
  <cp:lastModifiedBy>addlethorpe parish council</cp:lastModifiedBy>
  <cp:lastPrinted>2024-07-12T08:33:01Z</cp:lastPrinted>
  <dcterms:created xsi:type="dcterms:W3CDTF">2022-06-20T13:10:42Z</dcterms:created>
  <dcterms:modified xsi:type="dcterms:W3CDTF">2024-07-12T09:07:22Z</dcterms:modified>
</cp:coreProperties>
</file>