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7f5ad6db0c23bce/Council business/2026-27/Meetings/21st April 2026/"/>
    </mc:Choice>
  </mc:AlternateContent>
  <xr:revisionPtr revIDLastSave="1" documentId="13_ncr:1_{AE23E055-F88A-4501-894D-0ADD70E730E0}" xr6:coauthVersionLast="47" xr6:coauthVersionMax="47" xr10:uidLastSave="{E7095EF5-944E-40D8-83CF-27D016D15755}"/>
  <bookViews>
    <workbookView xWindow="-110" yWindow="-110" windowWidth="19420" windowHeight="10300" xr2:uid="{2845B365-5C52-4727-A403-5BE2DB2CCEC4}"/>
  </bookViews>
  <sheets>
    <sheet name="Bank Rec as at 31st March 26" sheetId="5" r:id="rId1"/>
    <sheet name="Expenditure" sheetId="1" r:id="rId2"/>
    <sheet name="Income" sheetId="2" r:id="rId3"/>
    <sheet name="curr acct" sheetId="12" r:id="rId4"/>
    <sheet name="dep acct" sheetId="11" r:id="rId5"/>
  </sheets>
  <definedNames>
    <definedName name="_xlnm.Print_Area" localSheetId="1">Expenditure!$A$2:$R$73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2" i="1" l="1"/>
  <c r="Q52" i="1" s="1"/>
  <c r="O53" i="1"/>
  <c r="Q53" i="1" s="1"/>
  <c r="F6" i="5"/>
  <c r="F8" i="5" l="1"/>
  <c r="O51" i="1"/>
  <c r="Q51" i="1" s="1"/>
  <c r="O49" i="1"/>
  <c r="P55" i="1"/>
  <c r="D55" i="1"/>
  <c r="E55" i="1"/>
  <c r="F55" i="1"/>
  <c r="G55" i="1"/>
  <c r="H55" i="1"/>
  <c r="I55" i="1"/>
  <c r="J55" i="1"/>
  <c r="K55" i="1"/>
  <c r="C55" i="1"/>
  <c r="Q49" i="1"/>
  <c r="Q45" i="1"/>
  <c r="Q46" i="1"/>
  <c r="Q47" i="1"/>
  <c r="Q48" i="1"/>
  <c r="Q44" i="1"/>
  <c r="Q43" i="1"/>
  <c r="Q42" i="1"/>
  <c r="O40" i="1"/>
  <c r="Q40" i="1" s="1"/>
  <c r="O35" i="1"/>
  <c r="Q35" i="1" s="1"/>
  <c r="O36" i="1"/>
  <c r="Q36" i="1" s="1"/>
  <c r="Q37" i="1"/>
  <c r="O38" i="1"/>
  <c r="Q38" i="1" s="1"/>
  <c r="O39" i="1"/>
  <c r="Q39" i="1" s="1"/>
  <c r="O34" i="1"/>
  <c r="Q34" i="1" s="1"/>
  <c r="O30" i="1"/>
  <c r="Q30" i="1" s="1"/>
  <c r="O31" i="1"/>
  <c r="Q31" i="1" s="1"/>
  <c r="O32" i="1"/>
  <c r="Q32" i="1" s="1"/>
  <c r="O33" i="1"/>
  <c r="Q33" i="1" s="1"/>
  <c r="O29" i="1"/>
  <c r="Q29" i="1" s="1"/>
  <c r="O22" i="1"/>
  <c r="Q22" i="1" s="1"/>
  <c r="O23" i="1"/>
  <c r="Q23" i="1" s="1"/>
  <c r="O24" i="1"/>
  <c r="Q24" i="1" s="1"/>
  <c r="O25" i="1"/>
  <c r="Q25" i="1" s="1"/>
  <c r="O26" i="1"/>
  <c r="Q26" i="1" s="1"/>
  <c r="O27" i="1"/>
  <c r="Q27" i="1" s="1"/>
  <c r="O28" i="1"/>
  <c r="Q28" i="1" s="1"/>
  <c r="O21" i="1"/>
  <c r="Q21" i="1" s="1"/>
  <c r="O5" i="1"/>
  <c r="Q5" i="1" s="1"/>
  <c r="O55" i="1" l="1"/>
  <c r="Q55" i="1"/>
  <c r="O7" i="1"/>
  <c r="Q7" i="1"/>
  <c r="O8" i="1"/>
  <c r="Q8" i="1" s="1"/>
  <c r="O9" i="1"/>
  <c r="Q9" i="1" s="1"/>
  <c r="O10" i="1"/>
  <c r="Q10" i="1" s="1"/>
  <c r="O11" i="1"/>
  <c r="Q11" i="1"/>
  <c r="O12" i="1"/>
  <c r="Q12" i="1" s="1"/>
  <c r="O13" i="1"/>
  <c r="Q13" i="1" s="1"/>
  <c r="O14" i="1"/>
  <c r="Q14" i="1" s="1"/>
  <c r="O15" i="1"/>
  <c r="Q15" i="1" s="1"/>
  <c r="O16" i="1"/>
  <c r="Q16" i="1" s="1"/>
  <c r="O17" i="1"/>
  <c r="Q17" i="1" s="1"/>
  <c r="O18" i="1"/>
  <c r="Q18" i="1" s="1"/>
  <c r="O19" i="1"/>
  <c r="Q19" i="1" s="1"/>
  <c r="O20" i="1"/>
  <c r="Q20" i="1" s="1"/>
  <c r="O6" i="1"/>
  <c r="Q6" i="1" s="1"/>
  <c r="F18" i="5" l="1"/>
  <c r="C13" i="2"/>
  <c r="F10" i="5" l="1"/>
  <c r="F14" i="5" s="1"/>
  <c r="O57" i="1"/>
  <c r="O59" i="1" s="1"/>
</calcChain>
</file>

<file path=xl/sharedStrings.xml><?xml version="1.0" encoding="utf-8"?>
<sst xmlns="http://schemas.openxmlformats.org/spreadsheetml/2006/main" count="99" uniqueCount="70">
  <si>
    <t>Date</t>
  </si>
  <si>
    <t>HMRC</t>
  </si>
  <si>
    <t>Payee</t>
  </si>
  <si>
    <t>Cheque</t>
  </si>
  <si>
    <t>Notes</t>
  </si>
  <si>
    <t xml:space="preserve">Clerks </t>
  </si>
  <si>
    <t>Misc</t>
  </si>
  <si>
    <t>Receipt</t>
  </si>
  <si>
    <t>Details</t>
  </si>
  <si>
    <t>Value</t>
  </si>
  <si>
    <t>Precept</t>
  </si>
  <si>
    <t>TOTAL</t>
  </si>
  <si>
    <t>check total</t>
  </si>
  <si>
    <t>Plus income</t>
  </si>
  <si>
    <t>Less expenditure</t>
  </si>
  <si>
    <t xml:space="preserve">Hire of hall </t>
  </si>
  <si>
    <t>Deposit</t>
  </si>
  <si>
    <t>Account</t>
  </si>
  <si>
    <t xml:space="preserve"> </t>
  </si>
  <si>
    <t>Minute Reference</t>
  </si>
  <si>
    <t>Addlethorpe Parish Council</t>
  </si>
  <si>
    <t>Expenditure (exc VAT)</t>
  </si>
  <si>
    <t>VAT</t>
  </si>
  <si>
    <t xml:space="preserve">Total </t>
  </si>
  <si>
    <t>Grounds Maintenance</t>
  </si>
  <si>
    <t>Zurich Insurance</t>
  </si>
  <si>
    <t>Insurance</t>
  </si>
  <si>
    <t xml:space="preserve">  </t>
  </si>
  <si>
    <t>Amount at bank on 1st April 2025</t>
  </si>
  <si>
    <t>\</t>
  </si>
  <si>
    <t>Clerk's salary Feb - April 25</t>
  </si>
  <si>
    <t>Bank fees</t>
  </si>
  <si>
    <t>Income tax on clerks salary</t>
  </si>
  <si>
    <t>Welton Garden Services</t>
  </si>
  <si>
    <t>St Peters Hall, Ingoldmells</t>
  </si>
  <si>
    <t>CILCA clerks training 1/4</t>
  </si>
  <si>
    <t>Internal Audit - Jen Cooper</t>
  </si>
  <si>
    <t>LALC - Local Planning training</t>
  </si>
  <si>
    <t>Paul Chafer inv 5014</t>
  </si>
  <si>
    <t>Wood for railings</t>
  </si>
  <si>
    <t>Welton Garden Services 5953</t>
  </si>
  <si>
    <t>LALC - subs</t>
  </si>
  <si>
    <t>ADDLETHORPE PARISH COUNCIL BANK RECONCILIATION</t>
  </si>
  <si>
    <t>Transfer to Deposit acct</t>
  </si>
  <si>
    <t>HMRC income tax</t>
  </si>
  <si>
    <t>Clerk's salary May - July 25</t>
  </si>
  <si>
    <t>Lincs County Council - posts</t>
  </si>
  <si>
    <t>18/08 25</t>
  </si>
  <si>
    <t>VAT claim</t>
  </si>
  <si>
    <t>31/09/25</t>
  </si>
  <si>
    <t>Transfer from deposit acct</t>
  </si>
  <si>
    <t>Elancity Uk</t>
  </si>
  <si>
    <t>Clerk's salary Aug- Oct 25</t>
  </si>
  <si>
    <t>HMRC income tax-DUPLICATE</t>
  </si>
  <si>
    <t>difference</t>
  </si>
  <si>
    <t>East Lindsey - S106 funds</t>
  </si>
  <si>
    <t>Cloud Next - hosting fees</t>
  </si>
  <si>
    <t>Cloud Next - domain</t>
  </si>
  <si>
    <t>Equipment</t>
  </si>
  <si>
    <t>Software</t>
  </si>
  <si>
    <t>Addlethorpe Church</t>
  </si>
  <si>
    <t>ICO</t>
  </si>
  <si>
    <t>Clerks salary Nov - Jan 26</t>
  </si>
  <si>
    <t>no tax duplicate pay last mth</t>
  </si>
  <si>
    <t>Cllr Davie grant</t>
  </si>
  <si>
    <t>Amount in current account  31st March 2026</t>
  </si>
  <si>
    <t>Amount in deposit account 31st March 2026</t>
  </si>
  <si>
    <t>TOTAL AMOUNT IN BANK AT 31st March 2026</t>
  </si>
  <si>
    <t>Alan Samuel</t>
  </si>
  <si>
    <t>31.03/26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</si>
</sst>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£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0" xfId="0" applyFon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64" fontId="0" fillId="0" borderId="0" xfId="0" applyNumberFormat="1"/>
    <xf numFmtId="165" fontId="0" fillId="0" borderId="0" xfId="0" applyNumberFormat="1" applyAlignment="1">
      <alignment horizontal="right"/>
    </xf>
    <xf numFmtId="165" fontId="1" fillId="0" borderId="1" xfId="0" applyNumberFormat="1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/>
    <xf numFmtId="165" fontId="4" fillId="0" borderId="4" xfId="0" applyNumberFormat="1" applyFont="1" applyBorder="1" applyAlignment="1">
      <alignment horizontal="right"/>
    </xf>
    <xf numFmtId="1" fontId="4" fillId="0" borderId="4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0" fontId="4" fillId="0" borderId="2" xfId="0" applyFont="1" applyBorder="1"/>
    <xf numFmtId="165" fontId="4" fillId="0" borderId="2" xfId="0" applyNumberFormat="1" applyFont="1" applyBorder="1" applyAlignment="1">
      <alignment horizontal="right"/>
    </xf>
    <xf numFmtId="1" fontId="4" fillId="0" borderId="2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165" fontId="4" fillId="0" borderId="2" xfId="0" applyNumberFormat="1" applyFont="1" applyBorder="1"/>
    <xf numFmtId="164" fontId="4" fillId="0" borderId="0" xfId="0" applyNumberFormat="1" applyFont="1" applyAlignment="1">
      <alignment horizontal="center"/>
    </xf>
    <xf numFmtId="0" fontId="4" fillId="0" borderId="0" xfId="0" applyFont="1"/>
    <xf numFmtId="165" fontId="6" fillId="0" borderId="3" xfId="0" applyNumberFormat="1" applyFont="1" applyBorder="1"/>
    <xf numFmtId="1" fontId="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165" fontId="4" fillId="0" borderId="0" xfId="0" applyNumberFormat="1" applyFont="1"/>
    <xf numFmtId="1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6" fillId="0" borderId="0" xfId="0" applyFont="1"/>
    <xf numFmtId="165" fontId="6" fillId="0" borderId="1" xfId="0" applyNumberFormat="1" applyFont="1" applyBorder="1"/>
    <xf numFmtId="0" fontId="1" fillId="0" borderId="5" xfId="0" applyFont="1" applyBorder="1" applyAlignment="1">
      <alignment horizontal="center" vertical="center" wrapText="1"/>
    </xf>
    <xf numFmtId="17" fontId="0" fillId="0" borderId="0" xfId="0" applyNumberFormat="1"/>
    <xf numFmtId="49" fontId="4" fillId="0" borderId="7" xfId="0" applyNumberFormat="1" applyFont="1" applyBorder="1" applyAlignment="1">
      <alignment horizontal="center"/>
    </xf>
    <xf numFmtId="165" fontId="7" fillId="0" borderId="0" xfId="0" applyNumberFormat="1" applyFont="1"/>
    <xf numFmtId="164" fontId="4" fillId="0" borderId="2" xfId="0" quotePrefix="1" applyNumberFormat="1" applyFont="1" applyBorder="1" applyAlignment="1">
      <alignment horizontal="center"/>
    </xf>
    <xf numFmtId="49" fontId="6" fillId="0" borderId="0" xfId="0" applyNumberFormat="1" applyFont="1" applyAlignment="1">
      <alignment horizontal="left"/>
    </xf>
    <xf numFmtId="0" fontId="0" fillId="0" borderId="4" xfId="0" applyBorder="1"/>
    <xf numFmtId="165" fontId="4" fillId="2" borderId="4" xfId="0" applyNumberFormat="1" applyFont="1" applyFill="1" applyBorder="1" applyAlignment="1">
      <alignment horizontal="right"/>
    </xf>
    <xf numFmtId="0" fontId="9" fillId="2" borderId="0" xfId="0" applyFont="1" applyFill="1"/>
    <xf numFmtId="0" fontId="10" fillId="2" borderId="0" xfId="0" applyFont="1" applyFill="1"/>
    <xf numFmtId="165" fontId="11" fillId="2" borderId="0" xfId="0" applyNumberFormat="1" applyFont="1" applyFill="1"/>
    <xf numFmtId="165" fontId="11" fillId="2" borderId="0" xfId="0" applyNumberFormat="1" applyFont="1" applyFill="1" applyAlignment="1">
      <alignment horizontal="right"/>
    </xf>
    <xf numFmtId="0" fontId="11" fillId="2" borderId="0" xfId="0" applyFont="1" applyFill="1"/>
    <xf numFmtId="165" fontId="10" fillId="2" borderId="0" xfId="0" applyNumberFormat="1" applyFont="1" applyFill="1"/>
    <xf numFmtId="165" fontId="9" fillId="2" borderId="0" xfId="0" applyNumberFormat="1" applyFont="1" applyFill="1"/>
    <xf numFmtId="164" fontId="11" fillId="2" borderId="0" xfId="0" applyNumberFormat="1" applyFont="1" applyFill="1" applyAlignment="1">
      <alignment horizontal="center"/>
    </xf>
    <xf numFmtId="1" fontId="11" fillId="2" borderId="0" xfId="0" applyNumberFormat="1" applyFont="1" applyFill="1" applyAlignment="1">
      <alignment horizontal="center"/>
    </xf>
    <xf numFmtId="49" fontId="11" fillId="2" borderId="0" xfId="0" applyNumberFormat="1" applyFont="1" applyFill="1" applyAlignment="1">
      <alignment horizontal="center"/>
    </xf>
    <xf numFmtId="165" fontId="8" fillId="0" borderId="2" xfId="1" applyNumberFormat="1" applyBorder="1"/>
    <xf numFmtId="165" fontId="7" fillId="0" borderId="3" xfId="0" applyNumberFormat="1" applyFont="1" applyBorder="1"/>
    <xf numFmtId="165" fontId="12" fillId="0" borderId="0" xfId="0" applyNumberFormat="1" applyFont="1"/>
    <xf numFmtId="0" fontId="12" fillId="0" borderId="0" xfId="0" applyFont="1"/>
    <xf numFmtId="165" fontId="7" fillId="0" borderId="1" xfId="0" applyNumberFormat="1" applyFont="1" applyBorder="1"/>
    <xf numFmtId="165" fontId="7" fillId="0" borderId="8" xfId="0" applyNumberFormat="1" applyFont="1" applyBorder="1"/>
    <xf numFmtId="0" fontId="8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D6D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38</xdr:col>
      <xdr:colOff>121761</xdr:colOff>
      <xdr:row>54</xdr:row>
      <xdr:rowOff>30698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72A87E6-4D6A-2C27-20FB-8A75281EA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3721" y="0"/>
          <a:ext cx="18285714" cy="960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29</xdr:col>
      <xdr:colOff>464746</xdr:colOff>
      <xdr:row>53</xdr:row>
      <xdr:rowOff>13549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E64309-D015-196C-5048-17243EA65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84355"/>
          <a:ext cx="18285714" cy="96000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FF25B-9F4A-4420-9363-0A4E05804F74}">
  <dimension ref="B2:J18"/>
  <sheetViews>
    <sheetView tabSelected="1" zoomScale="81" workbookViewId="0">
      <selection activeCell="H21" sqref="H21"/>
    </sheetView>
  </sheetViews>
  <sheetFormatPr defaultRowHeight="14.5" x14ac:dyDescent="0.35"/>
  <cols>
    <col min="5" max="5" width="15.54296875" customWidth="1"/>
    <col min="6" max="6" width="13.08984375" customWidth="1"/>
  </cols>
  <sheetData>
    <row r="2" spans="2:10" x14ac:dyDescent="0.35">
      <c r="B2" s="6" t="s">
        <v>42</v>
      </c>
      <c r="J2" t="s">
        <v>18</v>
      </c>
    </row>
    <row r="3" spans="2:10" x14ac:dyDescent="0.35">
      <c r="F3" t="s">
        <v>18</v>
      </c>
    </row>
    <row r="4" spans="2:10" ht="15.5" x14ac:dyDescent="0.35">
      <c r="B4" s="6" t="s">
        <v>28</v>
      </c>
      <c r="F4" s="55">
        <v>259.01</v>
      </c>
    </row>
    <row r="5" spans="2:10" x14ac:dyDescent="0.35">
      <c r="F5" s="2"/>
    </row>
    <row r="6" spans="2:10" ht="15" thickBot="1" x14ac:dyDescent="0.4">
      <c r="C6" t="s">
        <v>13</v>
      </c>
      <c r="F6" s="9">
        <f>SUM(Income!C7:C12)</f>
        <v>18785.07</v>
      </c>
    </row>
    <row r="7" spans="2:10" ht="15" thickTop="1" x14ac:dyDescent="0.35">
      <c r="F7" s="2"/>
    </row>
    <row r="8" spans="2:10" ht="16" thickBot="1" x14ac:dyDescent="0.4">
      <c r="C8" t="s">
        <v>14</v>
      </c>
      <c r="F8" s="54">
        <f>SUM(Expenditure!Q5:Q54)</f>
        <v>16835.61</v>
      </c>
    </row>
    <row r="9" spans="2:10" ht="15" thickTop="1" x14ac:dyDescent="0.35">
      <c r="F9" s="2"/>
    </row>
    <row r="10" spans="2:10" ht="15.5" x14ac:dyDescent="0.35">
      <c r="C10" t="s">
        <v>11</v>
      </c>
      <c r="F10" s="55">
        <f>SUM(F4+F6)-F8</f>
        <v>2208.4699999999975</v>
      </c>
    </row>
    <row r="11" spans="2:10" ht="15.5" x14ac:dyDescent="0.35">
      <c r="F11" s="55"/>
    </row>
    <row r="12" spans="2:10" ht="15.5" x14ac:dyDescent="0.35">
      <c r="B12" t="s">
        <v>65</v>
      </c>
      <c r="F12" s="55">
        <v>2208.4699999999998</v>
      </c>
    </row>
    <row r="13" spans="2:10" ht="15.5" x14ac:dyDescent="0.35">
      <c r="F13" s="56" t="s">
        <v>27</v>
      </c>
    </row>
    <row r="14" spans="2:10" ht="16" thickBot="1" x14ac:dyDescent="0.4">
      <c r="F14" s="57">
        <f>F10-F12</f>
        <v>0</v>
      </c>
      <c r="G14" t="s">
        <v>54</v>
      </c>
    </row>
    <row r="15" spans="2:10" ht="16" thickTop="1" x14ac:dyDescent="0.35">
      <c r="F15" s="56"/>
    </row>
    <row r="16" spans="2:10" ht="15.5" x14ac:dyDescent="0.35">
      <c r="B16" t="s">
        <v>66</v>
      </c>
      <c r="F16" s="55">
        <v>12526.06</v>
      </c>
    </row>
    <row r="17" spans="2:6" ht="15.5" x14ac:dyDescent="0.35">
      <c r="F17" s="56"/>
    </row>
    <row r="18" spans="2:6" ht="16" thickBot="1" x14ac:dyDescent="0.4">
      <c r="B18" s="6" t="s">
        <v>67</v>
      </c>
      <c r="F18" s="58">
        <f>SUM(F16+F12)</f>
        <v>14734.529999999999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0B439-2EB8-47E4-8085-F1D2C5CD14E7}">
  <dimension ref="A1:W111"/>
  <sheetViews>
    <sheetView zoomScale="70" zoomScaleNormal="70" workbookViewId="0">
      <pane ySplit="4" topLeftCell="A38" activePane="bottomLeft" state="frozen"/>
      <selection pane="bottomLeft" activeCell="P54" sqref="P54"/>
    </sheetView>
  </sheetViews>
  <sheetFormatPr defaultRowHeight="14.5" x14ac:dyDescent="0.35"/>
  <cols>
    <col min="1" max="1" width="10.6328125" bestFit="1" customWidth="1"/>
    <col min="2" max="2" width="22.6328125" customWidth="1"/>
    <col min="3" max="3" width="11.36328125" customWidth="1"/>
    <col min="4" max="4" width="9" bestFit="1" customWidth="1"/>
    <col min="5" max="5" width="12.54296875" customWidth="1"/>
    <col min="6" max="6" width="11.54296875" customWidth="1"/>
    <col min="7" max="7" width="9" bestFit="1" customWidth="1"/>
    <col min="8" max="10" width="11.54296875" customWidth="1"/>
    <col min="11" max="11" width="13.54296875" customWidth="1"/>
    <col min="12" max="12" width="9" style="5" bestFit="1" customWidth="1"/>
    <col min="13" max="13" width="12" customWidth="1"/>
    <col min="14" max="14" width="10" customWidth="1"/>
    <col min="15" max="17" width="12.36328125" customWidth="1"/>
    <col min="18" max="18" width="26.6328125" customWidth="1"/>
  </cols>
  <sheetData>
    <row r="1" spans="1:23" ht="21.5" thickBot="1" x14ac:dyDescent="0.5500000000000000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1:23" x14ac:dyDescent="0.35">
      <c r="A2" s="62" t="s">
        <v>0</v>
      </c>
      <c r="B2" s="61" t="s">
        <v>2</v>
      </c>
      <c r="C2" s="62" t="s">
        <v>5</v>
      </c>
      <c r="D2" s="62" t="s">
        <v>1</v>
      </c>
      <c r="F2" s="62" t="s">
        <v>15</v>
      </c>
      <c r="H2" s="10"/>
      <c r="I2" s="10"/>
      <c r="J2" s="10"/>
      <c r="K2" s="62" t="s">
        <v>6</v>
      </c>
      <c r="L2" s="62" t="s">
        <v>3</v>
      </c>
      <c r="M2" s="62" t="s">
        <v>7</v>
      </c>
      <c r="N2" s="10"/>
      <c r="O2" s="64" t="s">
        <v>21</v>
      </c>
      <c r="P2" s="10"/>
      <c r="Q2" s="10"/>
      <c r="R2" s="62" t="s">
        <v>4</v>
      </c>
      <c r="S2" t="s">
        <v>18</v>
      </c>
    </row>
    <row r="3" spans="1:23" ht="29" x14ac:dyDescent="0.35">
      <c r="A3" s="62"/>
      <c r="B3" s="62"/>
      <c r="C3" s="62"/>
      <c r="D3" s="62"/>
      <c r="E3" s="35" t="s">
        <v>24</v>
      </c>
      <c r="F3" s="62"/>
      <c r="G3" s="10" t="s">
        <v>26</v>
      </c>
      <c r="H3" s="10" t="s">
        <v>16</v>
      </c>
      <c r="I3" s="10" t="s">
        <v>58</v>
      </c>
      <c r="J3" s="10" t="s">
        <v>59</v>
      </c>
      <c r="K3" s="62"/>
      <c r="L3" s="62"/>
      <c r="M3" s="62"/>
      <c r="N3" s="35" t="s">
        <v>19</v>
      </c>
      <c r="O3" s="64"/>
      <c r="P3" s="10" t="s">
        <v>22</v>
      </c>
      <c r="Q3" s="10" t="s">
        <v>23</v>
      </c>
      <c r="R3" s="62"/>
    </row>
    <row r="4" spans="1:23" ht="15" thickBot="1" x14ac:dyDescent="0.4">
      <c r="A4" s="63"/>
      <c r="B4" s="63"/>
      <c r="C4" s="63"/>
      <c r="D4" s="63"/>
      <c r="E4" s="11"/>
      <c r="F4" s="63"/>
      <c r="G4" s="11"/>
      <c r="H4" s="11" t="s">
        <v>17</v>
      </c>
      <c r="I4" s="11"/>
      <c r="J4" s="11"/>
      <c r="K4" s="63"/>
      <c r="L4" s="63"/>
      <c r="M4" s="63"/>
      <c r="N4" s="11"/>
      <c r="O4" s="65"/>
      <c r="P4" s="11"/>
      <c r="Q4" s="11"/>
      <c r="R4" s="63"/>
    </row>
    <row r="5" spans="1:23" ht="15" thickBot="1" x14ac:dyDescent="0.4">
      <c r="A5" s="16">
        <v>45749</v>
      </c>
      <c r="B5" s="17" t="s">
        <v>41</v>
      </c>
      <c r="C5" s="18"/>
      <c r="D5" s="18"/>
      <c r="E5" s="18"/>
      <c r="F5" s="18"/>
      <c r="G5" s="18"/>
      <c r="H5" s="18"/>
      <c r="I5" s="18"/>
      <c r="J5" s="18"/>
      <c r="K5" s="18">
        <v>155.69999999999999</v>
      </c>
      <c r="L5" s="19"/>
      <c r="M5" s="20"/>
      <c r="N5" s="20"/>
      <c r="O5" s="14">
        <f t="shared" ref="O5" si="0">SUM(C5:N5)</f>
        <v>155.69999999999999</v>
      </c>
      <c r="P5" s="14">
        <v>0</v>
      </c>
      <c r="Q5" s="14">
        <f t="shared" ref="Q5" si="1">SUM(O5:P5)</f>
        <v>155.69999999999999</v>
      </c>
      <c r="R5" s="17"/>
      <c r="U5" s="36"/>
      <c r="V5" s="27"/>
    </row>
    <row r="6" spans="1:23" x14ac:dyDescent="0.35">
      <c r="A6" s="12">
        <v>45777</v>
      </c>
      <c r="B6" s="41" t="s">
        <v>31</v>
      </c>
      <c r="C6" s="14"/>
      <c r="D6" s="14"/>
      <c r="E6" s="14"/>
      <c r="F6" s="14"/>
      <c r="G6" s="14"/>
      <c r="H6" s="14"/>
      <c r="I6" s="14"/>
      <c r="J6" s="14"/>
      <c r="K6" s="14">
        <v>6</v>
      </c>
      <c r="L6" s="15"/>
      <c r="M6" s="13"/>
      <c r="N6" s="37"/>
      <c r="O6" s="14">
        <f>SUM(C6:N6)</f>
        <v>6</v>
      </c>
      <c r="P6" s="14">
        <v>0</v>
      </c>
      <c r="Q6" s="14">
        <f>SUM(O6:P6)</f>
        <v>6</v>
      </c>
      <c r="R6" s="13"/>
      <c r="V6" s="1"/>
      <c r="W6" s="1"/>
    </row>
    <row r="7" spans="1:23" x14ac:dyDescent="0.35">
      <c r="A7" s="16">
        <v>45784</v>
      </c>
      <c r="B7" s="13" t="s">
        <v>30</v>
      </c>
      <c r="C7" s="18">
        <v>905.68</v>
      </c>
      <c r="D7" s="18"/>
      <c r="E7" s="18"/>
      <c r="F7" s="18"/>
      <c r="G7" s="18"/>
      <c r="H7" s="18"/>
      <c r="I7" s="18"/>
      <c r="J7" s="18"/>
      <c r="K7" s="18"/>
      <c r="L7" s="19"/>
      <c r="M7" s="20"/>
      <c r="N7" s="27"/>
      <c r="O7" s="14">
        <f t="shared" ref="O7:O28" si="2">SUM(C7:N7)</f>
        <v>905.68</v>
      </c>
      <c r="P7" s="14">
        <v>0</v>
      </c>
      <c r="Q7" s="14">
        <f t="shared" ref="Q7:Q20" si="3">SUM(O7:P7)</f>
        <v>905.68</v>
      </c>
      <c r="R7" s="17"/>
      <c r="T7" s="6"/>
      <c r="U7" s="36"/>
      <c r="V7" s="27"/>
    </row>
    <row r="8" spans="1:23" x14ac:dyDescent="0.35">
      <c r="A8" s="16">
        <v>45784</v>
      </c>
      <c r="B8" s="17" t="s">
        <v>32</v>
      </c>
      <c r="C8" s="18"/>
      <c r="D8" s="18">
        <v>182.2</v>
      </c>
      <c r="E8" s="18"/>
      <c r="F8" s="18"/>
      <c r="G8" s="18"/>
      <c r="H8" s="18"/>
      <c r="I8" s="18"/>
      <c r="J8" s="18"/>
      <c r="K8" s="18"/>
      <c r="L8" s="19"/>
      <c r="M8" s="20"/>
      <c r="N8" s="20"/>
      <c r="O8" s="14">
        <f t="shared" si="2"/>
        <v>182.2</v>
      </c>
      <c r="P8" s="14">
        <v>0</v>
      </c>
      <c r="Q8" s="14">
        <f t="shared" si="3"/>
        <v>182.2</v>
      </c>
      <c r="R8" s="17"/>
      <c r="U8" s="36"/>
      <c r="V8" s="27"/>
    </row>
    <row r="9" spans="1:23" x14ac:dyDescent="0.35">
      <c r="A9" s="16">
        <v>45785</v>
      </c>
      <c r="B9" s="17" t="s">
        <v>33</v>
      </c>
      <c r="C9" s="18"/>
      <c r="D9" s="18"/>
      <c r="E9" s="18">
        <v>150</v>
      </c>
      <c r="F9" s="18"/>
      <c r="G9" s="18"/>
      <c r="H9" s="18"/>
      <c r="I9" s="18"/>
      <c r="J9" s="18"/>
      <c r="K9" s="18"/>
      <c r="L9" s="19"/>
      <c r="M9" s="20"/>
      <c r="N9" s="20"/>
      <c r="O9" s="14">
        <f t="shared" si="2"/>
        <v>150</v>
      </c>
      <c r="P9" s="14">
        <v>30</v>
      </c>
      <c r="Q9" s="14">
        <f t="shared" si="3"/>
        <v>180</v>
      </c>
      <c r="R9" s="17"/>
      <c r="U9" s="36"/>
      <c r="V9" s="27"/>
    </row>
    <row r="10" spans="1:23" x14ac:dyDescent="0.35">
      <c r="A10" s="16">
        <v>45785</v>
      </c>
      <c r="B10" s="17" t="s">
        <v>33</v>
      </c>
      <c r="C10" s="18"/>
      <c r="D10" s="18"/>
      <c r="E10" s="18">
        <v>340</v>
      </c>
      <c r="F10" s="18"/>
      <c r="G10" s="18"/>
      <c r="H10" s="18"/>
      <c r="I10" s="18"/>
      <c r="J10" s="18"/>
      <c r="K10" s="18"/>
      <c r="L10" s="19"/>
      <c r="M10" s="20"/>
      <c r="N10" s="20"/>
      <c r="O10" s="14">
        <f t="shared" si="2"/>
        <v>340</v>
      </c>
      <c r="P10" s="14">
        <v>68</v>
      </c>
      <c r="Q10" s="14">
        <f t="shared" si="3"/>
        <v>408</v>
      </c>
      <c r="R10" s="17"/>
    </row>
    <row r="11" spans="1:23" x14ac:dyDescent="0.35">
      <c r="A11" s="16">
        <v>45785</v>
      </c>
      <c r="B11" s="17" t="s">
        <v>34</v>
      </c>
      <c r="C11" s="18"/>
      <c r="D11" s="18"/>
      <c r="E11" s="18"/>
      <c r="F11" s="18">
        <v>45</v>
      </c>
      <c r="G11" s="18"/>
      <c r="H11" s="18"/>
      <c r="I11" s="18"/>
      <c r="J11" s="18"/>
      <c r="K11" s="18"/>
      <c r="L11" s="19"/>
      <c r="M11" s="20"/>
      <c r="N11" s="20"/>
      <c r="O11" s="14">
        <f t="shared" si="2"/>
        <v>45</v>
      </c>
      <c r="P11" s="14">
        <v>0</v>
      </c>
      <c r="Q11" s="14">
        <f t="shared" si="3"/>
        <v>45</v>
      </c>
      <c r="R11" s="17"/>
      <c r="U11" s="36"/>
      <c r="V11" s="27"/>
    </row>
    <row r="12" spans="1:23" x14ac:dyDescent="0.35">
      <c r="A12" s="16">
        <v>45785</v>
      </c>
      <c r="B12" s="17" t="s">
        <v>35</v>
      </c>
      <c r="C12" s="18"/>
      <c r="D12" s="18"/>
      <c r="E12" s="18"/>
      <c r="F12" s="18"/>
      <c r="G12" s="18"/>
      <c r="H12" s="18"/>
      <c r="I12" s="18"/>
      <c r="J12" s="18"/>
      <c r="K12" s="18">
        <v>82.5</v>
      </c>
      <c r="L12" s="19"/>
      <c r="M12" s="20"/>
      <c r="N12" s="20"/>
      <c r="O12" s="14">
        <f t="shared" si="2"/>
        <v>82.5</v>
      </c>
      <c r="P12" s="14">
        <v>0</v>
      </c>
      <c r="Q12" s="14">
        <f t="shared" si="3"/>
        <v>82.5</v>
      </c>
      <c r="R12" s="17"/>
      <c r="U12" s="36"/>
      <c r="V12" s="27"/>
    </row>
    <row r="13" spans="1:23" x14ac:dyDescent="0.35">
      <c r="A13" s="16">
        <v>45785</v>
      </c>
      <c r="B13" s="17" t="s">
        <v>34</v>
      </c>
      <c r="C13" s="18"/>
      <c r="D13" s="18"/>
      <c r="E13" s="18"/>
      <c r="F13" s="18">
        <v>20</v>
      </c>
      <c r="G13" s="18"/>
      <c r="H13" s="18"/>
      <c r="I13" s="18"/>
      <c r="J13" s="18"/>
      <c r="K13" s="18"/>
      <c r="L13" s="19"/>
      <c r="M13" s="21"/>
      <c r="N13" s="20"/>
      <c r="O13" s="14">
        <f t="shared" si="2"/>
        <v>20</v>
      </c>
      <c r="P13" s="14">
        <v>0</v>
      </c>
      <c r="Q13" s="14">
        <f t="shared" si="3"/>
        <v>20</v>
      </c>
      <c r="R13" s="17"/>
      <c r="U13" s="36"/>
      <c r="W13" s="40"/>
    </row>
    <row r="14" spans="1:23" x14ac:dyDescent="0.35">
      <c r="A14" s="16">
        <v>45796</v>
      </c>
      <c r="B14" s="17" t="s">
        <v>25</v>
      </c>
      <c r="C14" s="18"/>
      <c r="D14" s="18"/>
      <c r="E14" s="18"/>
      <c r="F14" s="18"/>
      <c r="G14" s="18">
        <v>241</v>
      </c>
      <c r="H14" s="18"/>
      <c r="I14" s="18"/>
      <c r="J14" s="18"/>
      <c r="K14" s="18"/>
      <c r="L14" s="19"/>
      <c r="M14" s="20"/>
      <c r="N14" s="20"/>
      <c r="O14" s="14">
        <f t="shared" si="2"/>
        <v>241</v>
      </c>
      <c r="P14" s="14">
        <v>0</v>
      </c>
      <c r="Q14" s="14">
        <f t="shared" si="3"/>
        <v>241</v>
      </c>
      <c r="R14" s="17"/>
      <c r="U14" s="36"/>
      <c r="V14" s="27"/>
    </row>
    <row r="15" spans="1:23" x14ac:dyDescent="0.35">
      <c r="A15" s="16">
        <v>45796</v>
      </c>
      <c r="B15" s="17" t="s">
        <v>36</v>
      </c>
      <c r="C15" s="18"/>
      <c r="D15" s="18"/>
      <c r="E15" s="18"/>
      <c r="F15" s="18"/>
      <c r="G15" s="18"/>
      <c r="H15" s="18"/>
      <c r="I15" s="18"/>
      <c r="J15" s="18"/>
      <c r="K15" s="18">
        <v>45</v>
      </c>
      <c r="L15" s="19"/>
      <c r="M15" s="20"/>
      <c r="N15" s="20"/>
      <c r="O15" s="14">
        <f t="shared" si="2"/>
        <v>45</v>
      </c>
      <c r="P15" s="14">
        <v>0</v>
      </c>
      <c r="Q15" s="14">
        <f t="shared" si="3"/>
        <v>45</v>
      </c>
      <c r="R15" s="17"/>
      <c r="U15" s="36"/>
      <c r="V15" s="27"/>
    </row>
    <row r="16" spans="1:23" x14ac:dyDescent="0.35">
      <c r="A16" s="16">
        <v>45796</v>
      </c>
      <c r="B16" s="17" t="s">
        <v>37</v>
      </c>
      <c r="C16" s="18"/>
      <c r="D16" s="18"/>
      <c r="E16" s="18"/>
      <c r="F16" s="18"/>
      <c r="G16" s="18"/>
      <c r="H16" s="18"/>
      <c r="I16" s="18"/>
      <c r="J16" s="18"/>
      <c r="K16" s="18">
        <v>18.2</v>
      </c>
      <c r="L16" s="19"/>
      <c r="M16" s="20"/>
      <c r="N16" s="20"/>
      <c r="O16" s="14">
        <f t="shared" si="2"/>
        <v>18.2</v>
      </c>
      <c r="P16" s="14">
        <v>0</v>
      </c>
      <c r="Q16" s="14">
        <f t="shared" si="3"/>
        <v>18.2</v>
      </c>
      <c r="R16" s="17"/>
      <c r="U16" s="36"/>
      <c r="V16" s="27"/>
    </row>
    <row r="17" spans="1:21" x14ac:dyDescent="0.35">
      <c r="A17" s="16">
        <v>45808</v>
      </c>
      <c r="B17" s="17" t="s">
        <v>31</v>
      </c>
      <c r="C17" s="18"/>
      <c r="D17" s="18"/>
      <c r="E17" s="18"/>
      <c r="F17" s="18"/>
      <c r="G17" s="18"/>
      <c r="H17" s="18"/>
      <c r="I17" s="18"/>
      <c r="J17" s="18"/>
      <c r="K17" s="18">
        <v>6</v>
      </c>
      <c r="L17" s="19"/>
      <c r="M17" s="20"/>
      <c r="N17" s="20"/>
      <c r="O17" s="14">
        <f t="shared" si="2"/>
        <v>6</v>
      </c>
      <c r="P17" s="14">
        <v>0</v>
      </c>
      <c r="Q17" s="14">
        <f t="shared" si="3"/>
        <v>6</v>
      </c>
      <c r="R17" s="17"/>
    </row>
    <row r="18" spans="1:21" x14ac:dyDescent="0.35">
      <c r="A18" s="16">
        <v>45826</v>
      </c>
      <c r="B18" s="17" t="s">
        <v>38</v>
      </c>
      <c r="C18" s="18"/>
      <c r="D18" s="18"/>
      <c r="E18" s="18"/>
      <c r="F18" s="18"/>
      <c r="G18" s="18"/>
      <c r="H18" s="18"/>
      <c r="I18" s="18"/>
      <c r="J18" s="18"/>
      <c r="K18" s="18">
        <v>156</v>
      </c>
      <c r="L18" s="19"/>
      <c r="M18" s="20"/>
      <c r="N18" s="20"/>
      <c r="O18" s="14">
        <f t="shared" si="2"/>
        <v>156</v>
      </c>
      <c r="P18" s="42">
        <v>31.2</v>
      </c>
      <c r="Q18" s="14">
        <f t="shared" si="3"/>
        <v>187.2</v>
      </c>
      <c r="R18" s="17" t="s">
        <v>39</v>
      </c>
      <c r="U18" s="36"/>
    </row>
    <row r="19" spans="1:21" x14ac:dyDescent="0.35">
      <c r="A19" s="16">
        <v>45826</v>
      </c>
      <c r="B19" s="17" t="s">
        <v>40</v>
      </c>
      <c r="C19" s="18"/>
      <c r="D19" s="18"/>
      <c r="E19" s="18">
        <v>125</v>
      </c>
      <c r="F19" s="18"/>
      <c r="G19" s="18"/>
      <c r="H19" s="18"/>
      <c r="I19" s="18"/>
      <c r="J19" s="18"/>
      <c r="K19" s="18"/>
      <c r="L19" s="19"/>
      <c r="M19" s="20"/>
      <c r="N19" s="20"/>
      <c r="O19" s="14">
        <f t="shared" si="2"/>
        <v>125</v>
      </c>
      <c r="P19" s="14">
        <v>25</v>
      </c>
      <c r="Q19" s="14">
        <f t="shared" si="3"/>
        <v>150</v>
      </c>
      <c r="R19" s="17"/>
    </row>
    <row r="20" spans="1:21" x14ac:dyDescent="0.35">
      <c r="A20" s="16">
        <v>45838</v>
      </c>
      <c r="B20" s="17" t="s">
        <v>31</v>
      </c>
      <c r="C20" s="18"/>
      <c r="D20" s="18"/>
      <c r="E20" s="18"/>
      <c r="F20" s="18"/>
      <c r="G20" s="18"/>
      <c r="H20" s="18"/>
      <c r="I20" s="18"/>
      <c r="J20" s="18"/>
      <c r="K20" s="18">
        <v>6</v>
      </c>
      <c r="L20" s="19"/>
      <c r="M20" s="20"/>
      <c r="N20" s="20"/>
      <c r="O20" s="14">
        <f t="shared" si="2"/>
        <v>6</v>
      </c>
      <c r="P20" s="14">
        <v>0</v>
      </c>
      <c r="Q20" s="14">
        <f t="shared" si="3"/>
        <v>6</v>
      </c>
      <c r="R20" s="17"/>
    </row>
    <row r="21" spans="1:21" x14ac:dyDescent="0.35">
      <c r="A21" s="16">
        <v>45849</v>
      </c>
      <c r="B21" s="17" t="s">
        <v>43</v>
      </c>
      <c r="C21" s="18"/>
      <c r="D21" s="18"/>
      <c r="E21" s="18"/>
      <c r="F21" s="18"/>
      <c r="G21" s="18"/>
      <c r="H21" s="18">
        <v>5000</v>
      </c>
      <c r="I21" s="18"/>
      <c r="J21" s="18"/>
      <c r="K21" s="18"/>
      <c r="L21" s="19"/>
      <c r="M21" s="20"/>
      <c r="N21" s="20"/>
      <c r="O21" s="18">
        <f t="shared" si="2"/>
        <v>5000</v>
      </c>
      <c r="P21" s="14">
        <v>0</v>
      </c>
      <c r="Q21" s="14">
        <f t="shared" ref="Q21:Q28" si="4">SUM(O21:P21)</f>
        <v>5000</v>
      </c>
      <c r="R21" s="17"/>
    </row>
    <row r="22" spans="1:21" x14ac:dyDescent="0.35">
      <c r="A22" s="39">
        <v>45852</v>
      </c>
      <c r="B22" s="17" t="s">
        <v>34</v>
      </c>
      <c r="C22" s="18"/>
      <c r="D22" s="18"/>
      <c r="E22" s="18"/>
      <c r="F22" s="18">
        <v>109</v>
      </c>
      <c r="G22" s="18"/>
      <c r="H22" s="18"/>
      <c r="I22" s="18"/>
      <c r="J22" s="18"/>
      <c r="K22" s="18"/>
      <c r="L22" s="19"/>
      <c r="M22" s="20"/>
      <c r="N22" s="20"/>
      <c r="O22" s="18">
        <f t="shared" si="2"/>
        <v>109</v>
      </c>
      <c r="P22" s="14">
        <v>0</v>
      </c>
      <c r="Q22" s="14">
        <f t="shared" si="4"/>
        <v>109</v>
      </c>
      <c r="R22" s="17"/>
    </row>
    <row r="23" spans="1:21" x14ac:dyDescent="0.35">
      <c r="A23" s="16">
        <v>45852</v>
      </c>
      <c r="B23" s="17" t="s">
        <v>33</v>
      </c>
      <c r="C23" s="18"/>
      <c r="D23" s="18"/>
      <c r="E23" s="18">
        <v>325</v>
      </c>
      <c r="F23" s="18"/>
      <c r="G23" s="18"/>
      <c r="H23" s="18"/>
      <c r="I23" s="18"/>
      <c r="J23" s="18"/>
      <c r="K23" s="18"/>
      <c r="L23" s="19"/>
      <c r="M23" s="20"/>
      <c r="N23" s="20"/>
      <c r="O23" s="18">
        <f t="shared" si="2"/>
        <v>325</v>
      </c>
      <c r="P23" s="14">
        <v>65</v>
      </c>
      <c r="Q23" s="14">
        <f t="shared" si="4"/>
        <v>390</v>
      </c>
      <c r="R23" s="17"/>
    </row>
    <row r="24" spans="1:21" x14ac:dyDescent="0.35">
      <c r="A24" s="16">
        <v>45852</v>
      </c>
      <c r="B24" s="17" t="s">
        <v>44</v>
      </c>
      <c r="C24" s="18"/>
      <c r="D24" s="18">
        <v>157.19999999999999</v>
      </c>
      <c r="E24" s="18"/>
      <c r="F24" s="18"/>
      <c r="G24" s="18"/>
      <c r="H24" s="18"/>
      <c r="I24" s="18"/>
      <c r="J24" s="18"/>
      <c r="K24" s="18"/>
      <c r="L24" s="19"/>
      <c r="M24" s="20"/>
      <c r="N24" s="20"/>
      <c r="O24" s="18">
        <f t="shared" si="2"/>
        <v>157.19999999999999</v>
      </c>
      <c r="P24" s="14">
        <v>0</v>
      </c>
      <c r="Q24" s="14">
        <f t="shared" si="4"/>
        <v>157.19999999999999</v>
      </c>
      <c r="R24" s="17"/>
    </row>
    <row r="25" spans="1:21" x14ac:dyDescent="0.35">
      <c r="A25" s="16">
        <v>45852</v>
      </c>
      <c r="B25" s="17" t="s">
        <v>45</v>
      </c>
      <c r="C25" s="18">
        <v>678.45</v>
      </c>
      <c r="D25" s="18"/>
      <c r="E25" s="18"/>
      <c r="F25" s="18"/>
      <c r="G25" s="18"/>
      <c r="H25" s="18"/>
      <c r="I25" s="18"/>
      <c r="J25" s="18"/>
      <c r="K25" s="18"/>
      <c r="L25" s="19"/>
      <c r="M25" s="20"/>
      <c r="N25" s="20"/>
      <c r="O25" s="18">
        <f t="shared" si="2"/>
        <v>678.45</v>
      </c>
      <c r="P25" s="14">
        <v>0</v>
      </c>
      <c r="Q25" s="14">
        <f t="shared" si="4"/>
        <v>678.45</v>
      </c>
      <c r="R25" s="17"/>
    </row>
    <row r="26" spans="1:21" x14ac:dyDescent="0.35">
      <c r="A26" s="16">
        <v>45869</v>
      </c>
      <c r="B26" s="17" t="s">
        <v>31</v>
      </c>
      <c r="C26" s="22"/>
      <c r="D26" s="22"/>
      <c r="E26" s="22"/>
      <c r="F26" s="22"/>
      <c r="G26" s="22"/>
      <c r="H26" s="22"/>
      <c r="I26" s="22"/>
      <c r="J26" s="22"/>
      <c r="K26" s="22">
        <v>6</v>
      </c>
      <c r="L26" s="19"/>
      <c r="M26" s="20"/>
      <c r="N26" s="20"/>
      <c r="O26" s="18">
        <f t="shared" si="2"/>
        <v>6</v>
      </c>
      <c r="P26" s="14">
        <v>0</v>
      </c>
      <c r="Q26" s="14">
        <f t="shared" si="4"/>
        <v>6</v>
      </c>
      <c r="R26" s="17"/>
    </row>
    <row r="27" spans="1:21" x14ac:dyDescent="0.35">
      <c r="A27" s="16">
        <v>45880</v>
      </c>
      <c r="B27" s="17" t="s">
        <v>46</v>
      </c>
      <c r="C27" s="22"/>
      <c r="D27" s="22"/>
      <c r="E27" s="22"/>
      <c r="F27" s="22"/>
      <c r="G27" s="22"/>
      <c r="H27" s="22"/>
      <c r="I27" s="22">
        <v>600</v>
      </c>
      <c r="J27" s="22"/>
      <c r="K27" s="22"/>
      <c r="L27" s="19"/>
      <c r="M27" s="20"/>
      <c r="N27" s="20"/>
      <c r="O27" s="18">
        <f t="shared" si="2"/>
        <v>600</v>
      </c>
      <c r="P27" s="14">
        <v>0</v>
      </c>
      <c r="Q27" s="14">
        <f t="shared" si="4"/>
        <v>600</v>
      </c>
      <c r="R27" s="17"/>
    </row>
    <row r="28" spans="1:21" x14ac:dyDescent="0.35">
      <c r="A28" s="16" t="s">
        <v>47</v>
      </c>
      <c r="B28" s="17" t="s">
        <v>33</v>
      </c>
      <c r="C28" s="22"/>
      <c r="D28" s="22"/>
      <c r="E28" s="22">
        <v>325</v>
      </c>
      <c r="F28" s="22"/>
      <c r="G28" s="22"/>
      <c r="H28" s="22"/>
      <c r="I28" s="22"/>
      <c r="J28" s="22"/>
      <c r="K28" s="22"/>
      <c r="L28" s="19"/>
      <c r="M28" s="20"/>
      <c r="N28" s="20"/>
      <c r="O28" s="18">
        <f t="shared" si="2"/>
        <v>325</v>
      </c>
      <c r="P28" s="14">
        <v>65</v>
      </c>
      <c r="Q28" s="14">
        <f t="shared" si="4"/>
        <v>390</v>
      </c>
      <c r="R28" s="17"/>
    </row>
    <row r="29" spans="1:21" x14ac:dyDescent="0.35">
      <c r="A29" s="16">
        <v>45900</v>
      </c>
      <c r="B29" s="17" t="s">
        <v>31</v>
      </c>
      <c r="C29" s="22"/>
      <c r="D29" s="22"/>
      <c r="E29" s="22"/>
      <c r="F29" s="22"/>
      <c r="G29" s="22"/>
      <c r="H29" s="22"/>
      <c r="I29" s="22"/>
      <c r="J29" s="22"/>
      <c r="K29" s="22">
        <v>6</v>
      </c>
      <c r="L29" s="19"/>
      <c r="M29" s="20"/>
      <c r="N29" s="20"/>
      <c r="O29" s="18">
        <f t="shared" ref="O29" si="5">SUM(C29:N29)</f>
        <v>6</v>
      </c>
      <c r="P29" s="14">
        <v>0</v>
      </c>
      <c r="Q29" s="14">
        <f t="shared" ref="Q29" si="6">SUM(O29:P29)</f>
        <v>6</v>
      </c>
      <c r="R29" s="17"/>
    </row>
    <row r="30" spans="1:21" x14ac:dyDescent="0.35">
      <c r="A30" s="16">
        <v>45908</v>
      </c>
      <c r="B30" s="17" t="s">
        <v>33</v>
      </c>
      <c r="C30" s="22"/>
      <c r="D30" s="22"/>
      <c r="E30" s="22">
        <v>300</v>
      </c>
      <c r="F30" s="22"/>
      <c r="G30" s="22"/>
      <c r="H30" s="22"/>
      <c r="I30" s="22"/>
      <c r="J30" s="22"/>
      <c r="K30" s="22"/>
      <c r="L30" s="19"/>
      <c r="M30" s="20"/>
      <c r="N30" s="20"/>
      <c r="O30" s="18">
        <f t="shared" ref="O30:O33" si="7">SUM(C30:N30)</f>
        <v>300</v>
      </c>
      <c r="P30" s="14">
        <v>60</v>
      </c>
      <c r="Q30" s="14">
        <f t="shared" ref="Q30:Q33" si="8">SUM(O30:P30)</f>
        <v>360</v>
      </c>
      <c r="R30" s="17"/>
    </row>
    <row r="31" spans="1:21" x14ac:dyDescent="0.35">
      <c r="A31" s="16" t="s">
        <v>49</v>
      </c>
      <c r="B31" s="17" t="s">
        <v>31</v>
      </c>
      <c r="C31" s="22"/>
      <c r="D31" s="22"/>
      <c r="E31" s="22"/>
      <c r="F31" s="22"/>
      <c r="G31" s="22"/>
      <c r="H31" s="22"/>
      <c r="I31" s="22"/>
      <c r="J31" s="22"/>
      <c r="K31" s="22">
        <v>6</v>
      </c>
      <c r="L31" s="19"/>
      <c r="M31" s="20"/>
      <c r="N31" s="20"/>
      <c r="O31" s="18">
        <f t="shared" si="7"/>
        <v>6</v>
      </c>
      <c r="P31" s="14">
        <v>0</v>
      </c>
      <c r="Q31" s="14">
        <f t="shared" si="8"/>
        <v>6</v>
      </c>
      <c r="R31" s="17"/>
    </row>
    <row r="32" spans="1:21" x14ac:dyDescent="0.35">
      <c r="A32" s="16">
        <v>45943</v>
      </c>
      <c r="B32" s="17" t="s">
        <v>51</v>
      </c>
      <c r="C32" s="22"/>
      <c r="D32" s="22"/>
      <c r="E32" s="22"/>
      <c r="F32" s="22"/>
      <c r="G32" s="22"/>
      <c r="H32" s="22"/>
      <c r="I32" s="22">
        <v>2089.9899999999998</v>
      </c>
      <c r="J32" s="22"/>
      <c r="K32" s="22"/>
      <c r="L32" s="19"/>
      <c r="M32" s="20"/>
      <c r="N32" s="20"/>
      <c r="O32" s="18">
        <f t="shared" si="7"/>
        <v>2089.9899999999998</v>
      </c>
      <c r="P32" s="14">
        <v>418</v>
      </c>
      <c r="Q32" s="14">
        <f t="shared" si="8"/>
        <v>2507.9899999999998</v>
      </c>
      <c r="R32" s="17"/>
    </row>
    <row r="33" spans="1:18" x14ac:dyDescent="0.35">
      <c r="A33" s="16">
        <v>45943</v>
      </c>
      <c r="B33" s="17" t="s">
        <v>33</v>
      </c>
      <c r="C33" s="22"/>
      <c r="D33" s="22"/>
      <c r="E33" s="22">
        <v>350</v>
      </c>
      <c r="F33" s="22"/>
      <c r="G33" s="22"/>
      <c r="H33" s="22"/>
      <c r="I33" s="22"/>
      <c r="J33" s="22"/>
      <c r="K33" s="22"/>
      <c r="L33" s="19"/>
      <c r="M33" s="20"/>
      <c r="N33" s="20"/>
      <c r="O33" s="18">
        <f t="shared" si="7"/>
        <v>350</v>
      </c>
      <c r="P33" s="14">
        <v>70</v>
      </c>
      <c r="Q33" s="14">
        <f t="shared" si="8"/>
        <v>420</v>
      </c>
      <c r="R33" s="17"/>
    </row>
    <row r="34" spans="1:18" x14ac:dyDescent="0.35">
      <c r="A34" s="16">
        <v>45961</v>
      </c>
      <c r="B34" s="17" t="s">
        <v>31</v>
      </c>
      <c r="C34" s="22"/>
      <c r="D34" s="22"/>
      <c r="E34" s="22"/>
      <c r="F34" s="22"/>
      <c r="G34" s="22"/>
      <c r="H34" s="22"/>
      <c r="I34" s="22"/>
      <c r="J34" s="22"/>
      <c r="K34" s="22">
        <v>6</v>
      </c>
      <c r="L34" s="19"/>
      <c r="M34" s="20"/>
      <c r="N34" s="20"/>
      <c r="O34" s="18">
        <f t="shared" ref="O34" si="9">SUM(C34:N34)</f>
        <v>6</v>
      </c>
      <c r="P34" s="14">
        <v>0</v>
      </c>
      <c r="Q34" s="14">
        <f t="shared" ref="Q34" si="10">SUM(O34:P34)</f>
        <v>6</v>
      </c>
      <c r="R34" s="17"/>
    </row>
    <row r="35" spans="1:18" x14ac:dyDescent="0.35">
      <c r="A35" s="16">
        <v>45971</v>
      </c>
      <c r="B35" s="17" t="s">
        <v>44</v>
      </c>
      <c r="C35" s="22"/>
      <c r="D35" s="22">
        <v>181</v>
      </c>
      <c r="E35" s="22"/>
      <c r="F35" s="22"/>
      <c r="G35" s="22"/>
      <c r="H35" s="22"/>
      <c r="I35" s="22"/>
      <c r="J35" s="22"/>
      <c r="K35" s="22"/>
      <c r="L35" s="19"/>
      <c r="M35" s="20"/>
      <c r="N35" s="20"/>
      <c r="O35" s="18">
        <f t="shared" ref="O35:O39" si="11">SUM(C35:N35)</f>
        <v>181</v>
      </c>
      <c r="P35" s="14">
        <v>0</v>
      </c>
      <c r="Q35" s="14">
        <f t="shared" ref="Q35:Q39" si="12">SUM(O35:P35)</f>
        <v>181</v>
      </c>
      <c r="R35" s="17"/>
    </row>
    <row r="36" spans="1:18" x14ac:dyDescent="0.35">
      <c r="A36" s="16">
        <v>45971</v>
      </c>
      <c r="B36" s="17" t="s">
        <v>52</v>
      </c>
      <c r="C36" s="22">
        <v>860.51</v>
      </c>
      <c r="D36" s="22"/>
      <c r="E36" s="22"/>
      <c r="F36" s="22"/>
      <c r="G36" s="22"/>
      <c r="H36" s="22"/>
      <c r="I36" s="22"/>
      <c r="J36" s="22"/>
      <c r="K36" s="22"/>
      <c r="L36" s="19"/>
      <c r="M36" s="20"/>
      <c r="N36" s="20"/>
      <c r="O36" s="18">
        <f t="shared" si="11"/>
        <v>860.51</v>
      </c>
      <c r="P36" s="14">
        <v>0</v>
      </c>
      <c r="Q36" s="14">
        <f t="shared" si="12"/>
        <v>860.51</v>
      </c>
      <c r="R36" s="17"/>
    </row>
    <row r="37" spans="1:18" x14ac:dyDescent="0.35">
      <c r="A37" s="16">
        <v>45971</v>
      </c>
      <c r="B37" s="17" t="s">
        <v>33</v>
      </c>
      <c r="C37" s="53"/>
      <c r="D37" s="22"/>
      <c r="E37" s="22">
        <v>175</v>
      </c>
      <c r="F37" s="22"/>
      <c r="G37" s="22"/>
      <c r="H37" s="22"/>
      <c r="I37" s="22"/>
      <c r="J37" s="22"/>
      <c r="K37" s="22"/>
      <c r="L37" s="19"/>
      <c r="M37" s="20"/>
      <c r="N37" s="20"/>
      <c r="O37" s="18">
        <v>175</v>
      </c>
      <c r="P37" s="14">
        <v>35</v>
      </c>
      <c r="Q37" s="14">
        <f t="shared" si="12"/>
        <v>210</v>
      </c>
      <c r="R37" s="17"/>
    </row>
    <row r="38" spans="1:18" x14ac:dyDescent="0.35">
      <c r="A38" s="16">
        <v>45971</v>
      </c>
      <c r="B38" s="66" t="s">
        <v>53</v>
      </c>
      <c r="C38" s="22"/>
      <c r="D38" s="22">
        <v>181</v>
      </c>
      <c r="E38" s="22"/>
      <c r="F38" s="22"/>
      <c r="G38" s="22"/>
      <c r="H38" s="22"/>
      <c r="I38" s="22"/>
      <c r="J38" s="22"/>
      <c r="K38" s="22"/>
      <c r="L38" s="19"/>
      <c r="M38" s="20"/>
      <c r="N38" s="20"/>
      <c r="O38" s="18">
        <f t="shared" si="11"/>
        <v>181</v>
      </c>
      <c r="P38" s="14">
        <v>0</v>
      </c>
      <c r="Q38" s="14">
        <f t="shared" si="12"/>
        <v>181</v>
      </c>
      <c r="R38" s="17"/>
    </row>
    <row r="39" spans="1:18" x14ac:dyDescent="0.35">
      <c r="A39" s="16">
        <v>45991</v>
      </c>
      <c r="B39" s="17" t="s">
        <v>31</v>
      </c>
      <c r="C39" s="22"/>
      <c r="D39" s="22"/>
      <c r="E39" s="22"/>
      <c r="F39" s="22"/>
      <c r="G39" s="22"/>
      <c r="H39" s="22"/>
      <c r="I39" s="22"/>
      <c r="J39" s="22"/>
      <c r="K39" s="22">
        <v>6</v>
      </c>
      <c r="L39" s="19"/>
      <c r="M39" s="20"/>
      <c r="N39" s="20"/>
      <c r="O39" s="18">
        <f t="shared" si="11"/>
        <v>6</v>
      </c>
      <c r="P39" s="14">
        <v>0</v>
      </c>
      <c r="Q39" s="14">
        <f t="shared" si="12"/>
        <v>6</v>
      </c>
      <c r="R39" s="17"/>
    </row>
    <row r="40" spans="1:18" x14ac:dyDescent="0.35">
      <c r="A40" s="16">
        <v>46022</v>
      </c>
      <c r="B40" s="17" t="s">
        <v>31</v>
      </c>
      <c r="C40" s="22"/>
      <c r="D40" s="22"/>
      <c r="E40" s="22"/>
      <c r="F40" s="22"/>
      <c r="G40" s="22"/>
      <c r="H40" s="22"/>
      <c r="I40" s="22"/>
      <c r="J40" s="22"/>
      <c r="K40" s="22">
        <v>6</v>
      </c>
      <c r="L40" s="19"/>
      <c r="M40" s="20"/>
      <c r="N40" s="20"/>
      <c r="O40" s="18">
        <f t="shared" ref="O40" si="13">SUM(C40:N40)</f>
        <v>6</v>
      </c>
      <c r="P40" s="14">
        <v>0</v>
      </c>
      <c r="Q40" s="14">
        <f t="shared" ref="Q40" si="14">SUM(O40:P40)</f>
        <v>6</v>
      </c>
      <c r="R40" s="17"/>
    </row>
    <row r="41" spans="1:18" x14ac:dyDescent="0.35">
      <c r="A41" s="16">
        <v>46029</v>
      </c>
      <c r="B41" s="17" t="s">
        <v>33</v>
      </c>
      <c r="C41" s="22"/>
      <c r="D41" s="22"/>
      <c r="E41" s="22">
        <v>175</v>
      </c>
      <c r="F41" s="22"/>
      <c r="G41" s="22"/>
      <c r="H41" s="22"/>
      <c r="I41" s="22"/>
      <c r="J41" s="22"/>
      <c r="K41" s="22"/>
      <c r="L41" s="19"/>
      <c r="M41" s="20"/>
      <c r="N41" s="20"/>
      <c r="O41" s="18">
        <v>175</v>
      </c>
      <c r="P41" s="18">
        <v>35</v>
      </c>
      <c r="Q41" s="18">
        <v>210</v>
      </c>
      <c r="R41" s="17"/>
    </row>
    <row r="42" spans="1:18" x14ac:dyDescent="0.35">
      <c r="A42" s="16">
        <v>46031</v>
      </c>
      <c r="B42" s="17" t="s">
        <v>56</v>
      </c>
      <c r="C42" s="22"/>
      <c r="D42" s="22"/>
      <c r="E42" s="22"/>
      <c r="F42" s="22"/>
      <c r="G42" s="22" t="s">
        <v>29</v>
      </c>
      <c r="H42" s="22"/>
      <c r="I42" s="22"/>
      <c r="J42" s="22">
        <v>49.98</v>
      </c>
      <c r="K42" s="22"/>
      <c r="L42" s="19"/>
      <c r="M42" s="20"/>
      <c r="N42" s="20"/>
      <c r="O42" s="18">
        <v>49.98</v>
      </c>
      <c r="P42" s="18">
        <v>10</v>
      </c>
      <c r="Q42" s="18">
        <f>SUM(O42:P42)</f>
        <v>59.98</v>
      </c>
      <c r="R42" s="17"/>
    </row>
    <row r="43" spans="1:18" x14ac:dyDescent="0.35">
      <c r="A43" s="16">
        <v>46031</v>
      </c>
      <c r="B43" s="17" t="s">
        <v>57</v>
      </c>
      <c r="C43" s="22"/>
      <c r="D43" s="22"/>
      <c r="E43" s="22"/>
      <c r="F43" s="22"/>
      <c r="G43" s="22"/>
      <c r="H43" s="22"/>
      <c r="I43" s="22"/>
      <c r="J43" s="22">
        <v>50</v>
      </c>
      <c r="K43" s="22"/>
      <c r="L43" s="19"/>
      <c r="M43" s="20"/>
      <c r="N43" s="20"/>
      <c r="O43" s="18">
        <v>50</v>
      </c>
      <c r="P43" s="18">
        <v>10</v>
      </c>
      <c r="Q43" s="18">
        <f>SUM(O43:P43)</f>
        <v>60</v>
      </c>
      <c r="R43" s="17"/>
    </row>
    <row r="44" spans="1:18" x14ac:dyDescent="0.35">
      <c r="A44" s="16">
        <v>46042</v>
      </c>
      <c r="B44" s="17" t="s">
        <v>35</v>
      </c>
      <c r="C44" s="22">
        <v>112.5</v>
      </c>
      <c r="D44" s="22"/>
      <c r="E44" s="22"/>
      <c r="F44" s="22"/>
      <c r="G44" s="22"/>
      <c r="H44" s="22"/>
      <c r="I44" s="22"/>
      <c r="J44" s="22"/>
      <c r="K44" s="22"/>
      <c r="L44" s="19"/>
      <c r="M44" s="20"/>
      <c r="N44" s="20"/>
      <c r="O44" s="18">
        <v>112.5</v>
      </c>
      <c r="P44" s="18">
        <v>0</v>
      </c>
      <c r="Q44" s="18">
        <f t="shared" ref="Q44" si="15">SUM(O44:P44)</f>
        <v>112.5</v>
      </c>
      <c r="R44" s="17"/>
    </row>
    <row r="45" spans="1:18" x14ac:dyDescent="0.35">
      <c r="A45" s="16">
        <v>46042</v>
      </c>
      <c r="B45" s="17" t="s">
        <v>60</v>
      </c>
      <c r="C45" s="22"/>
      <c r="D45" s="22"/>
      <c r="E45" s="22"/>
      <c r="F45" s="22"/>
      <c r="G45" s="22"/>
      <c r="H45" s="22"/>
      <c r="I45" s="22"/>
      <c r="J45" s="22"/>
      <c r="K45" s="22">
        <v>700</v>
      </c>
      <c r="L45" s="19"/>
      <c r="M45" s="20"/>
      <c r="N45" s="20"/>
      <c r="O45" s="18">
        <v>700</v>
      </c>
      <c r="P45" s="18">
        <v>0</v>
      </c>
      <c r="Q45" s="18">
        <f t="shared" ref="Q45:Q48" si="16">SUM(O45:P45)</f>
        <v>700</v>
      </c>
      <c r="R45" s="17"/>
    </row>
    <row r="46" spans="1:18" x14ac:dyDescent="0.35">
      <c r="A46" s="16">
        <v>46043</v>
      </c>
      <c r="B46" s="17" t="s">
        <v>61</v>
      </c>
      <c r="C46" s="22"/>
      <c r="D46" s="22"/>
      <c r="E46" s="22"/>
      <c r="F46" s="22"/>
      <c r="G46" s="22"/>
      <c r="H46" s="22"/>
      <c r="I46" s="22"/>
      <c r="J46" s="22"/>
      <c r="K46" s="22">
        <v>52</v>
      </c>
      <c r="L46" s="19"/>
      <c r="M46" s="20"/>
      <c r="N46" s="20"/>
      <c r="O46" s="18">
        <v>52</v>
      </c>
      <c r="P46" s="18">
        <v>0</v>
      </c>
      <c r="Q46" s="18">
        <f t="shared" si="16"/>
        <v>52</v>
      </c>
      <c r="R46" s="17"/>
    </row>
    <row r="47" spans="1:18" x14ac:dyDescent="0.35">
      <c r="A47" s="16">
        <v>46043</v>
      </c>
      <c r="B47" s="17" t="s">
        <v>34</v>
      </c>
      <c r="C47" s="22"/>
      <c r="D47" s="22"/>
      <c r="E47" s="22"/>
      <c r="F47" s="22">
        <v>66</v>
      </c>
      <c r="G47" s="22"/>
      <c r="H47" s="22"/>
      <c r="I47" s="22"/>
      <c r="J47" s="22"/>
      <c r="K47" s="22"/>
      <c r="L47" s="19"/>
      <c r="M47" s="20"/>
      <c r="N47" s="20"/>
      <c r="O47" s="18">
        <v>66</v>
      </c>
      <c r="P47" s="18">
        <v>0</v>
      </c>
      <c r="Q47" s="18">
        <f t="shared" si="16"/>
        <v>66</v>
      </c>
      <c r="R47" s="17"/>
    </row>
    <row r="48" spans="1:18" x14ac:dyDescent="0.35">
      <c r="A48" s="16">
        <v>46053</v>
      </c>
      <c r="B48" s="17" t="s">
        <v>31</v>
      </c>
      <c r="C48" s="22"/>
      <c r="D48" s="22"/>
      <c r="E48" s="22"/>
      <c r="F48" s="22"/>
      <c r="G48" s="22"/>
      <c r="H48" s="22"/>
      <c r="I48" s="22"/>
      <c r="J48" s="22"/>
      <c r="K48" s="22">
        <v>6</v>
      </c>
      <c r="L48" s="19"/>
      <c r="M48" s="20"/>
      <c r="N48" s="20"/>
      <c r="O48" s="18">
        <v>6</v>
      </c>
      <c r="P48" s="18">
        <v>0</v>
      </c>
      <c r="Q48" s="18">
        <f t="shared" si="16"/>
        <v>6</v>
      </c>
      <c r="R48" s="17"/>
    </row>
    <row r="49" spans="1:18" x14ac:dyDescent="0.35">
      <c r="A49" s="16">
        <v>46057</v>
      </c>
      <c r="B49" s="17" t="s">
        <v>62</v>
      </c>
      <c r="C49" s="22">
        <v>721.5</v>
      </c>
      <c r="D49" s="22"/>
      <c r="E49" s="22"/>
      <c r="F49" s="22"/>
      <c r="G49" s="22"/>
      <c r="H49" s="22"/>
      <c r="I49" s="22"/>
      <c r="J49" s="22"/>
      <c r="K49" s="22"/>
      <c r="L49" s="19"/>
      <c r="M49" s="20"/>
      <c r="N49" s="20"/>
      <c r="O49" s="18">
        <f>SUM(C49:N49)</f>
        <v>721.5</v>
      </c>
      <c r="P49" s="18">
        <v>0</v>
      </c>
      <c r="Q49" s="18">
        <f t="shared" ref="Q49" si="17">SUM(O49:P49)</f>
        <v>721.5</v>
      </c>
      <c r="R49" s="17"/>
    </row>
    <row r="50" spans="1:18" x14ac:dyDescent="0.35">
      <c r="A50" s="16"/>
      <c r="B50" s="17" t="s">
        <v>63</v>
      </c>
      <c r="C50" s="22"/>
      <c r="D50" s="22"/>
      <c r="E50" s="22"/>
      <c r="F50" s="22"/>
      <c r="G50" s="22"/>
      <c r="H50" s="22"/>
      <c r="I50" s="22"/>
      <c r="J50" s="22"/>
      <c r="K50" s="22"/>
      <c r="L50" s="19"/>
      <c r="M50" s="20"/>
      <c r="N50" s="20"/>
      <c r="O50" s="18"/>
      <c r="P50" s="18"/>
      <c r="Q50" s="18"/>
      <c r="R50" s="17"/>
    </row>
    <row r="51" spans="1:18" x14ac:dyDescent="0.35">
      <c r="A51" s="16">
        <v>46081</v>
      </c>
      <c r="B51" s="17" t="s">
        <v>31</v>
      </c>
      <c r="C51" s="22"/>
      <c r="D51" s="22"/>
      <c r="E51" s="22"/>
      <c r="F51" s="22"/>
      <c r="G51" s="22"/>
      <c r="H51" s="22"/>
      <c r="I51" s="22"/>
      <c r="J51" s="22"/>
      <c r="K51" s="22">
        <v>6</v>
      </c>
      <c r="L51" s="19"/>
      <c r="M51" s="20"/>
      <c r="N51" s="20"/>
      <c r="O51" s="18">
        <f t="shared" ref="O51" si="18">SUM(C51:N51)</f>
        <v>6</v>
      </c>
      <c r="P51" s="18">
        <v>0</v>
      </c>
      <c r="Q51" s="18">
        <f t="shared" ref="Q51" si="19">SUM(O51:P51)</f>
        <v>6</v>
      </c>
      <c r="R51" s="17"/>
    </row>
    <row r="52" spans="1:18" x14ac:dyDescent="0.35">
      <c r="A52" s="16">
        <v>46104</v>
      </c>
      <c r="B52" s="17" t="s">
        <v>68</v>
      </c>
      <c r="C52" s="22"/>
      <c r="D52" s="22"/>
      <c r="E52" s="22">
        <v>115</v>
      </c>
      <c r="F52" s="22"/>
      <c r="G52" s="22"/>
      <c r="H52" s="22"/>
      <c r="I52" s="22"/>
      <c r="J52" s="22"/>
      <c r="K52" s="22"/>
      <c r="L52" s="19"/>
      <c r="M52" s="20"/>
      <c r="N52" s="20"/>
      <c r="O52" s="18">
        <f t="shared" ref="O52:O53" si="20">SUM(C52:N52)</f>
        <v>115</v>
      </c>
      <c r="P52" s="18">
        <v>0</v>
      </c>
      <c r="Q52" s="18">
        <f t="shared" ref="Q52:Q53" si="21">SUM(O52:P52)</f>
        <v>115</v>
      </c>
      <c r="R52" s="17"/>
    </row>
    <row r="53" spans="1:18" x14ac:dyDescent="0.35">
      <c r="A53" s="16" t="s">
        <v>69</v>
      </c>
      <c r="B53" s="17" t="s">
        <v>31</v>
      </c>
      <c r="C53" s="22"/>
      <c r="D53" s="22"/>
      <c r="E53" s="22"/>
      <c r="F53" s="22"/>
      <c r="G53" s="22"/>
      <c r="H53" s="22"/>
      <c r="I53" s="22"/>
      <c r="J53" s="22"/>
      <c r="K53" s="22">
        <v>7</v>
      </c>
      <c r="L53" s="19"/>
      <c r="M53" s="20"/>
      <c r="N53" s="20"/>
      <c r="O53" s="18">
        <f t="shared" si="20"/>
        <v>7</v>
      </c>
      <c r="P53" s="18">
        <v>0</v>
      </c>
      <c r="Q53" s="18">
        <f t="shared" si="21"/>
        <v>7</v>
      </c>
      <c r="R53" s="17"/>
    </row>
    <row r="54" spans="1:18" x14ac:dyDescent="0.35">
      <c r="A54" s="16"/>
      <c r="B54" s="17"/>
      <c r="C54" s="22"/>
      <c r="D54" s="22"/>
      <c r="E54" s="22"/>
      <c r="F54" s="22"/>
      <c r="G54" s="22"/>
      <c r="H54" s="22"/>
      <c r="I54" s="22"/>
      <c r="J54" s="22"/>
      <c r="K54" s="22"/>
      <c r="L54" s="19"/>
      <c r="M54" s="20"/>
      <c r="N54" s="20"/>
      <c r="O54" s="18"/>
      <c r="P54" s="18"/>
      <c r="Q54" s="18"/>
      <c r="R54" s="17"/>
    </row>
    <row r="55" spans="1:18" ht="15" thickBot="1" x14ac:dyDescent="0.4">
      <c r="A55" s="23"/>
      <c r="B55" s="24"/>
      <c r="C55" s="25">
        <f>SUM(C5:C54)</f>
        <v>3278.6400000000003</v>
      </c>
      <c r="D55" s="25">
        <f t="shared" ref="D55:K55" si="22">SUM(D5:D54)</f>
        <v>701.4</v>
      </c>
      <c r="E55" s="25">
        <f t="shared" si="22"/>
        <v>2380</v>
      </c>
      <c r="F55" s="25">
        <f t="shared" si="22"/>
        <v>240</v>
      </c>
      <c r="G55" s="25">
        <f t="shared" si="22"/>
        <v>241</v>
      </c>
      <c r="H55" s="25">
        <f t="shared" si="22"/>
        <v>5000</v>
      </c>
      <c r="I55" s="25">
        <f t="shared" si="22"/>
        <v>2689.99</v>
      </c>
      <c r="J55" s="25">
        <f t="shared" si="22"/>
        <v>99.97999999999999</v>
      </c>
      <c r="K55" s="25">
        <f t="shared" si="22"/>
        <v>1282.4000000000001</v>
      </c>
      <c r="L55" s="26"/>
      <c r="M55" s="27"/>
      <c r="N55" s="27"/>
      <c r="O55" s="25">
        <f>SUM(O5:O54)</f>
        <v>15913.41</v>
      </c>
      <c r="P55" s="25">
        <f t="shared" ref="P55:Q55" si="23">SUM(P5:P54)</f>
        <v>922.2</v>
      </c>
      <c r="Q55" s="25">
        <f t="shared" si="23"/>
        <v>16835.61</v>
      </c>
      <c r="R55" s="24"/>
    </row>
    <row r="56" spans="1:18" ht="15" thickTop="1" x14ac:dyDescent="0.35">
      <c r="A56" s="23"/>
      <c r="B56" s="24"/>
      <c r="C56" s="28"/>
      <c r="D56" s="28"/>
      <c r="E56" s="28"/>
      <c r="F56" s="28"/>
      <c r="G56" s="28"/>
      <c r="H56" s="28"/>
      <c r="I56" s="28"/>
      <c r="J56" s="28"/>
      <c r="K56" s="28"/>
      <c r="L56" s="29"/>
      <c r="M56" s="27"/>
      <c r="N56" s="27"/>
      <c r="O56" s="30"/>
      <c r="P56" s="30"/>
      <c r="Q56" s="30"/>
      <c r="R56" s="24"/>
    </row>
    <row r="57" spans="1:18" ht="15.5" x14ac:dyDescent="0.35">
      <c r="A57" s="23"/>
      <c r="B57" s="24"/>
      <c r="C57" s="28"/>
      <c r="D57" s="28"/>
      <c r="E57" s="28"/>
      <c r="F57" s="28"/>
      <c r="G57" s="38"/>
      <c r="H57" s="28"/>
      <c r="I57" s="28"/>
      <c r="J57" s="28"/>
      <c r="K57" s="28"/>
      <c r="L57" s="29"/>
      <c r="M57" s="27"/>
      <c r="N57" s="27"/>
      <c r="O57" s="30">
        <f>SUM(C55:K55)</f>
        <v>15913.41</v>
      </c>
      <c r="P57" s="30"/>
      <c r="Q57" s="30"/>
      <c r="R57" s="24" t="s">
        <v>12</v>
      </c>
    </row>
    <row r="58" spans="1:18" x14ac:dyDescent="0.35">
      <c r="A58" s="23"/>
      <c r="B58" s="24"/>
      <c r="C58" s="28"/>
      <c r="D58" s="28"/>
      <c r="E58" s="28"/>
      <c r="F58" s="28"/>
      <c r="G58" s="28"/>
      <c r="H58" s="28"/>
      <c r="I58" s="28"/>
      <c r="J58" s="28"/>
      <c r="K58" s="28"/>
      <c r="L58" s="29"/>
      <c r="M58" s="27"/>
      <c r="N58" s="27"/>
      <c r="O58" s="30"/>
      <c r="P58" s="30"/>
      <c r="Q58" s="30"/>
      <c r="R58" s="24"/>
    </row>
    <row r="59" spans="1:18" x14ac:dyDescent="0.35">
      <c r="A59" s="23"/>
      <c r="B59" s="24"/>
      <c r="C59" s="28"/>
      <c r="D59" s="28"/>
      <c r="E59" s="28"/>
      <c r="F59" s="28"/>
      <c r="G59" s="28"/>
      <c r="H59" s="28"/>
      <c r="I59" s="28"/>
      <c r="J59" s="28"/>
      <c r="K59" s="28"/>
      <c r="L59" s="29"/>
      <c r="M59" s="27"/>
      <c r="N59" s="27"/>
      <c r="O59" s="30">
        <f>O57-O55</f>
        <v>0</v>
      </c>
      <c r="P59" s="30"/>
      <c r="Q59" s="30"/>
      <c r="R59" s="24"/>
    </row>
    <row r="60" spans="1:18" x14ac:dyDescent="0.35">
      <c r="A60" s="23"/>
      <c r="B60" s="24"/>
      <c r="C60" s="28"/>
      <c r="D60" s="28"/>
      <c r="E60" s="28"/>
      <c r="F60" s="28"/>
      <c r="G60" s="28"/>
      <c r="H60" s="28"/>
      <c r="I60" s="28"/>
      <c r="J60" s="28"/>
      <c r="K60" s="28"/>
      <c r="L60" s="29"/>
      <c r="M60" s="27"/>
      <c r="N60" s="27"/>
      <c r="O60" s="30"/>
      <c r="P60" s="30"/>
      <c r="Q60" s="30"/>
      <c r="R60" s="24"/>
    </row>
    <row r="61" spans="1:18" x14ac:dyDescent="0.35">
      <c r="A61" s="23"/>
      <c r="B61" s="24"/>
      <c r="C61" s="28"/>
      <c r="D61" s="28"/>
      <c r="E61" s="28"/>
      <c r="F61" s="28"/>
      <c r="G61" s="28"/>
      <c r="H61" s="28"/>
      <c r="I61" s="28"/>
      <c r="J61" s="28"/>
      <c r="K61" s="28"/>
      <c r="L61" s="29"/>
      <c r="M61" s="27"/>
      <c r="N61" s="27"/>
      <c r="O61" s="30"/>
      <c r="P61" s="30"/>
      <c r="Q61" s="30"/>
      <c r="R61" s="24"/>
    </row>
    <row r="62" spans="1:18" x14ac:dyDescent="0.35">
      <c r="A62" s="23"/>
      <c r="B62" s="24"/>
      <c r="C62" s="28"/>
      <c r="D62" s="28"/>
      <c r="E62" s="28"/>
      <c r="F62" s="28"/>
      <c r="G62" s="28"/>
      <c r="H62" s="28"/>
      <c r="I62" s="28"/>
      <c r="J62" s="28"/>
      <c r="K62" s="28"/>
      <c r="L62" s="29"/>
      <c r="M62" s="27"/>
      <c r="N62" s="27"/>
      <c r="O62" s="30"/>
      <c r="P62" s="30"/>
      <c r="Q62" s="30"/>
      <c r="R62" s="24"/>
    </row>
    <row r="63" spans="1:18" x14ac:dyDescent="0.35">
      <c r="A63" s="23"/>
      <c r="B63" s="24"/>
      <c r="C63" s="28"/>
      <c r="D63" s="28"/>
      <c r="E63" s="28"/>
      <c r="F63" s="28"/>
      <c r="G63" s="28"/>
      <c r="H63" s="28"/>
      <c r="I63" s="28"/>
      <c r="J63" s="28"/>
      <c r="K63" s="28"/>
      <c r="L63" s="29"/>
      <c r="M63" s="27"/>
      <c r="N63" s="27"/>
      <c r="O63" s="30"/>
      <c r="P63" s="30"/>
      <c r="Q63" s="30"/>
      <c r="R63" s="24"/>
    </row>
    <row r="64" spans="1:18" x14ac:dyDescent="0.35">
      <c r="A64" s="23"/>
      <c r="B64" s="24"/>
      <c r="C64" s="28"/>
      <c r="D64" s="28"/>
      <c r="E64" s="28"/>
      <c r="F64" s="28"/>
      <c r="G64" s="28"/>
      <c r="H64" s="28"/>
      <c r="I64" s="28"/>
      <c r="J64" s="28"/>
      <c r="K64" s="28"/>
      <c r="L64" s="29"/>
      <c r="M64" s="27"/>
      <c r="N64" s="27"/>
      <c r="O64" s="30"/>
      <c r="P64" s="30"/>
      <c r="Q64" s="30"/>
      <c r="R64" s="24"/>
    </row>
    <row r="65" spans="1:18" x14ac:dyDescent="0.3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31"/>
      <c r="M65" s="27"/>
      <c r="N65" s="27"/>
      <c r="O65" s="30"/>
      <c r="P65" s="30"/>
      <c r="Q65" s="30"/>
      <c r="R65" s="24"/>
    </row>
    <row r="66" spans="1:18" x14ac:dyDescent="0.3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31"/>
      <c r="M66" s="27"/>
      <c r="N66" s="27"/>
      <c r="O66" s="30"/>
      <c r="P66" s="30"/>
      <c r="Q66" s="30"/>
      <c r="R66" s="24"/>
    </row>
    <row r="67" spans="1:18" x14ac:dyDescent="0.3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31"/>
      <c r="M67" s="27"/>
      <c r="N67" s="27"/>
      <c r="O67" s="30"/>
      <c r="P67" s="30"/>
      <c r="Q67" s="30"/>
      <c r="R67" s="24"/>
    </row>
    <row r="68" spans="1:18" x14ac:dyDescent="0.35">
      <c r="M68" s="4"/>
      <c r="N68" s="4"/>
      <c r="O68" s="8"/>
      <c r="P68" s="8"/>
      <c r="Q68" s="8"/>
    </row>
    <row r="69" spans="1:18" x14ac:dyDescent="0.35">
      <c r="M69" s="4"/>
      <c r="N69" s="4"/>
      <c r="O69" s="8"/>
      <c r="P69" s="8"/>
      <c r="Q69" s="8"/>
    </row>
    <row r="70" spans="1:18" x14ac:dyDescent="0.35">
      <c r="M70" s="4"/>
      <c r="N70" s="4"/>
      <c r="O70" s="8"/>
      <c r="P70" s="8"/>
      <c r="Q70" s="8"/>
    </row>
    <row r="71" spans="1:18" x14ac:dyDescent="0.35">
      <c r="M71" s="4"/>
      <c r="N71" s="4"/>
      <c r="O71" s="8"/>
      <c r="P71" s="8"/>
      <c r="Q71" s="8"/>
    </row>
    <row r="72" spans="1:18" s="44" customFormat="1" x14ac:dyDescent="0.35">
      <c r="A72" s="50"/>
      <c r="B72" s="47"/>
      <c r="C72" s="45"/>
      <c r="D72" s="45"/>
      <c r="E72" s="45"/>
      <c r="M72" s="48"/>
      <c r="O72" s="46"/>
      <c r="P72" s="46"/>
      <c r="Q72" s="46"/>
      <c r="R72" s="47"/>
    </row>
    <row r="73" spans="1:18" s="44" customFormat="1" x14ac:dyDescent="0.35">
      <c r="A73" s="50"/>
      <c r="B73" s="47"/>
      <c r="C73" s="45"/>
      <c r="D73" s="45"/>
      <c r="E73" s="45"/>
      <c r="G73" s="43"/>
      <c r="M73" s="49"/>
      <c r="O73" s="46"/>
      <c r="P73" s="46"/>
      <c r="Q73" s="46"/>
      <c r="R73" s="47"/>
    </row>
    <row r="74" spans="1:18" s="44" customFormat="1" x14ac:dyDescent="0.35">
      <c r="A74" s="50"/>
      <c r="B74" s="47"/>
      <c r="C74" s="45"/>
      <c r="D74" s="45"/>
      <c r="E74" s="45"/>
      <c r="F74" s="45"/>
      <c r="G74" s="45"/>
      <c r="H74" s="45"/>
      <c r="I74" s="45"/>
      <c r="J74" s="45"/>
      <c r="K74" s="45"/>
      <c r="L74" s="51"/>
      <c r="M74" s="52"/>
      <c r="N74" s="52"/>
      <c r="O74" s="46"/>
      <c r="P74" s="46"/>
      <c r="Q74" s="46"/>
      <c r="R74" s="47"/>
    </row>
    <row r="75" spans="1:18" x14ac:dyDescent="0.35">
      <c r="A75" s="23"/>
      <c r="B75" s="24"/>
      <c r="C75" s="28"/>
      <c r="D75" s="28"/>
      <c r="E75" s="28"/>
      <c r="F75" s="28"/>
      <c r="G75" s="28"/>
      <c r="H75" s="28"/>
      <c r="I75" s="28"/>
      <c r="J75" s="28"/>
      <c r="K75" s="28"/>
      <c r="L75" s="29"/>
      <c r="M75" s="27"/>
      <c r="N75" s="27"/>
      <c r="O75" s="30"/>
      <c r="P75" s="30"/>
      <c r="Q75" s="30"/>
      <c r="R75" s="24"/>
    </row>
    <row r="76" spans="1:18" x14ac:dyDescent="0.35">
      <c r="A76" s="23"/>
      <c r="B76" s="24"/>
      <c r="C76" s="28"/>
      <c r="D76" s="28"/>
      <c r="E76" s="28"/>
      <c r="F76" s="28"/>
      <c r="G76" s="28"/>
      <c r="H76" s="28"/>
      <c r="I76" s="28"/>
      <c r="J76" s="28"/>
      <c r="K76" s="28"/>
      <c r="L76" s="29"/>
      <c r="M76" s="27"/>
      <c r="N76" s="27"/>
      <c r="O76" s="30"/>
      <c r="P76" s="30"/>
      <c r="Q76" s="30"/>
      <c r="R76" s="24"/>
    </row>
    <row r="77" spans="1:18" x14ac:dyDescent="0.35">
      <c r="A77" s="23"/>
      <c r="B77" s="24"/>
      <c r="C77" s="28"/>
      <c r="D77" s="28"/>
      <c r="E77" s="28"/>
      <c r="F77" s="28"/>
      <c r="G77" s="28"/>
      <c r="H77" s="28"/>
      <c r="I77" s="28"/>
      <c r="J77" s="28"/>
      <c r="K77" s="28"/>
      <c r="L77" s="29"/>
      <c r="M77" s="27"/>
      <c r="N77" s="27"/>
      <c r="O77" s="30"/>
      <c r="P77" s="30"/>
      <c r="Q77" s="30"/>
      <c r="R77" s="24"/>
    </row>
    <row r="78" spans="1:18" x14ac:dyDescent="0.35">
      <c r="A78" s="23"/>
      <c r="B78" s="24"/>
      <c r="C78" s="28"/>
      <c r="D78" s="28"/>
      <c r="E78" s="28"/>
      <c r="F78" s="28"/>
      <c r="G78" s="28"/>
      <c r="H78" s="28"/>
      <c r="I78" s="28"/>
      <c r="J78" s="28"/>
      <c r="K78" s="28"/>
      <c r="L78" s="29"/>
      <c r="M78" s="27"/>
      <c r="N78" s="27"/>
      <c r="O78" s="30"/>
      <c r="P78" s="30"/>
      <c r="Q78" s="30"/>
      <c r="R78" s="24"/>
    </row>
    <row r="79" spans="1:18" x14ac:dyDescent="0.35">
      <c r="A79" s="23"/>
      <c r="B79" s="24"/>
      <c r="C79" s="28"/>
      <c r="D79" s="28"/>
      <c r="E79" s="28"/>
      <c r="F79" s="28"/>
      <c r="G79" s="28"/>
      <c r="H79" s="28"/>
      <c r="I79" s="28"/>
      <c r="J79" s="28"/>
      <c r="K79" s="28"/>
      <c r="L79" s="29"/>
      <c r="M79" s="27"/>
      <c r="N79" s="27"/>
      <c r="O79" s="30"/>
      <c r="P79" s="30"/>
      <c r="Q79" s="30"/>
      <c r="R79" s="24"/>
    </row>
    <row r="80" spans="1:18" x14ac:dyDescent="0.35">
      <c r="A80" s="23"/>
      <c r="B80" s="24"/>
      <c r="C80" s="28"/>
      <c r="D80" s="28"/>
      <c r="E80" s="28"/>
      <c r="F80" s="28"/>
      <c r="G80" s="28"/>
      <c r="H80" s="28"/>
      <c r="I80" s="28"/>
      <c r="J80" s="28"/>
      <c r="K80" s="28"/>
      <c r="L80" s="29"/>
      <c r="M80" s="27"/>
      <c r="N80" s="27"/>
      <c r="O80" s="30"/>
      <c r="P80" s="30"/>
      <c r="Q80" s="30"/>
      <c r="R80" s="24"/>
    </row>
    <row r="81" spans="1:18" x14ac:dyDescent="0.35">
      <c r="A81" s="23"/>
      <c r="B81" s="24"/>
      <c r="C81" s="28"/>
      <c r="D81" s="28"/>
      <c r="E81" s="28"/>
      <c r="F81" s="28"/>
      <c r="G81" s="28"/>
      <c r="H81" s="28"/>
      <c r="I81" s="28"/>
      <c r="J81" s="28"/>
      <c r="K81" s="28"/>
      <c r="L81" s="29"/>
      <c r="M81" s="27"/>
      <c r="N81" s="27"/>
      <c r="O81" s="30"/>
      <c r="P81" s="30"/>
      <c r="Q81" s="30"/>
      <c r="R81" s="24"/>
    </row>
    <row r="82" spans="1:18" x14ac:dyDescent="0.3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31"/>
      <c r="M82" s="27"/>
      <c r="N82" s="27"/>
      <c r="O82" s="30"/>
      <c r="P82" s="30"/>
      <c r="Q82" s="30"/>
      <c r="R82" s="24"/>
    </row>
    <row r="83" spans="1:18" x14ac:dyDescent="0.3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31"/>
      <c r="M83" s="27"/>
      <c r="N83" s="27"/>
      <c r="O83" s="30"/>
      <c r="P83" s="30"/>
      <c r="Q83" s="30"/>
      <c r="R83" s="24"/>
    </row>
    <row r="84" spans="1:18" x14ac:dyDescent="0.3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31"/>
      <c r="M84" s="27"/>
      <c r="N84" s="27"/>
      <c r="O84" s="30"/>
      <c r="P84" s="30"/>
      <c r="Q84" s="30"/>
      <c r="R84" s="24"/>
    </row>
    <row r="85" spans="1:18" x14ac:dyDescent="0.35">
      <c r="M85" s="4"/>
      <c r="N85" s="4"/>
      <c r="O85" s="8"/>
      <c r="P85" s="8"/>
      <c r="Q85" s="8"/>
    </row>
    <row r="86" spans="1:18" x14ac:dyDescent="0.35">
      <c r="M86" s="4"/>
      <c r="N86" s="4"/>
      <c r="O86" s="8"/>
      <c r="P86" s="8"/>
      <c r="Q86" s="8"/>
    </row>
    <row r="87" spans="1:18" x14ac:dyDescent="0.35">
      <c r="M87" s="4"/>
      <c r="N87" s="4"/>
      <c r="O87" s="8"/>
      <c r="P87" s="8"/>
      <c r="Q87" s="8"/>
    </row>
    <row r="88" spans="1:18" x14ac:dyDescent="0.35">
      <c r="M88" s="4"/>
      <c r="N88" s="4"/>
      <c r="O88" s="8"/>
      <c r="P88" s="8"/>
      <c r="Q88" s="8"/>
    </row>
    <row r="89" spans="1:18" x14ac:dyDescent="0.35">
      <c r="M89" s="4"/>
      <c r="N89" s="4"/>
      <c r="O89" s="3"/>
      <c r="P89" s="3"/>
      <c r="Q89" s="3"/>
    </row>
    <row r="90" spans="1:18" x14ac:dyDescent="0.35">
      <c r="M90" s="4"/>
      <c r="N90" s="4"/>
      <c r="O90" s="3"/>
      <c r="P90" s="3"/>
      <c r="Q90" s="3"/>
    </row>
    <row r="91" spans="1:18" x14ac:dyDescent="0.35">
      <c r="M91" s="4"/>
      <c r="N91" s="4"/>
      <c r="O91" s="3"/>
      <c r="P91" s="3"/>
      <c r="Q91" s="3"/>
    </row>
    <row r="92" spans="1:18" x14ac:dyDescent="0.35">
      <c r="M92" s="4"/>
      <c r="N92" s="4"/>
      <c r="O92" s="3"/>
      <c r="P92" s="3"/>
      <c r="Q92" s="3"/>
    </row>
    <row r="93" spans="1:18" x14ac:dyDescent="0.35">
      <c r="M93" s="4"/>
      <c r="N93" s="4"/>
      <c r="O93" s="3"/>
      <c r="P93" s="3"/>
      <c r="Q93" s="3"/>
    </row>
    <row r="94" spans="1:18" x14ac:dyDescent="0.35">
      <c r="M94" s="4"/>
      <c r="N94" s="4"/>
      <c r="O94" s="3"/>
      <c r="P94" s="3"/>
      <c r="Q94" s="3"/>
    </row>
    <row r="95" spans="1:18" x14ac:dyDescent="0.35">
      <c r="M95" s="4"/>
      <c r="N95" s="4"/>
      <c r="O95" s="3"/>
      <c r="P95" s="3"/>
      <c r="Q95" s="3"/>
    </row>
    <row r="96" spans="1:18" x14ac:dyDescent="0.35">
      <c r="M96" s="4"/>
      <c r="N96" s="4"/>
      <c r="O96" s="3"/>
      <c r="P96" s="3"/>
      <c r="Q96" s="3"/>
    </row>
    <row r="97" spans="13:17" x14ac:dyDescent="0.35">
      <c r="M97" s="4"/>
      <c r="N97" s="4"/>
      <c r="O97" s="3"/>
      <c r="P97" s="3"/>
      <c r="Q97" s="3"/>
    </row>
    <row r="98" spans="13:17" x14ac:dyDescent="0.35">
      <c r="M98" s="4"/>
      <c r="N98" s="4"/>
      <c r="O98" s="3"/>
      <c r="P98" s="3"/>
      <c r="Q98" s="3"/>
    </row>
    <row r="99" spans="13:17" x14ac:dyDescent="0.35">
      <c r="M99" s="4"/>
      <c r="N99" s="4"/>
      <c r="O99" s="3"/>
      <c r="P99" s="3"/>
      <c r="Q99" s="3"/>
    </row>
    <row r="100" spans="13:17" x14ac:dyDescent="0.35">
      <c r="M100" s="4"/>
      <c r="N100" s="4"/>
      <c r="O100" s="3"/>
      <c r="P100" s="3"/>
      <c r="Q100" s="3"/>
    </row>
    <row r="101" spans="13:17" x14ac:dyDescent="0.35">
      <c r="M101" s="4"/>
      <c r="N101" s="4"/>
      <c r="O101" s="3"/>
      <c r="P101" s="3"/>
      <c r="Q101" s="3"/>
    </row>
    <row r="102" spans="13:17" x14ac:dyDescent="0.35">
      <c r="M102" s="4"/>
      <c r="N102" s="4"/>
      <c r="O102" s="3"/>
      <c r="P102" s="3"/>
      <c r="Q102" s="3"/>
    </row>
    <row r="103" spans="13:17" x14ac:dyDescent="0.35">
      <c r="M103" s="4"/>
      <c r="N103" s="4"/>
      <c r="O103" s="3"/>
      <c r="P103" s="3"/>
      <c r="Q103" s="3"/>
    </row>
    <row r="104" spans="13:17" x14ac:dyDescent="0.35">
      <c r="M104" s="4"/>
      <c r="N104" s="4"/>
      <c r="O104" s="3"/>
      <c r="P104" s="3"/>
      <c r="Q104" s="3"/>
    </row>
    <row r="105" spans="13:17" x14ac:dyDescent="0.35">
      <c r="M105" s="4"/>
      <c r="N105" s="4"/>
      <c r="O105" s="3"/>
      <c r="P105" s="3"/>
      <c r="Q105" s="3"/>
    </row>
    <row r="106" spans="13:17" x14ac:dyDescent="0.35">
      <c r="M106" s="4"/>
      <c r="N106" s="4"/>
      <c r="O106" s="3"/>
      <c r="P106" s="3"/>
      <c r="Q106" s="3"/>
    </row>
    <row r="107" spans="13:17" x14ac:dyDescent="0.35">
      <c r="M107" s="4"/>
      <c r="N107" s="4"/>
      <c r="O107" s="3"/>
      <c r="P107" s="3"/>
      <c r="Q107" s="3"/>
    </row>
    <row r="108" spans="13:17" x14ac:dyDescent="0.35">
      <c r="M108" s="4"/>
      <c r="N108" s="4"/>
      <c r="O108" s="3"/>
      <c r="P108" s="3"/>
      <c r="Q108" s="3"/>
    </row>
    <row r="109" spans="13:17" x14ac:dyDescent="0.35">
      <c r="M109" s="4"/>
      <c r="N109" s="4"/>
      <c r="O109" s="3"/>
      <c r="P109" s="3"/>
      <c r="Q109" s="3"/>
    </row>
    <row r="110" spans="13:17" x14ac:dyDescent="0.35">
      <c r="M110" s="4"/>
      <c r="N110" s="4"/>
      <c r="O110" s="3"/>
      <c r="P110" s="3"/>
      <c r="Q110" s="3"/>
    </row>
    <row r="111" spans="13:17" x14ac:dyDescent="0.35">
      <c r="M111" s="4"/>
      <c r="N111" s="4"/>
      <c r="O111" s="3"/>
      <c r="P111" s="3"/>
      <c r="Q111" s="3"/>
    </row>
  </sheetData>
  <mergeCells count="11">
    <mergeCell ref="A1:R1"/>
    <mergeCell ref="B2:B4"/>
    <mergeCell ref="A2:A4"/>
    <mergeCell ref="C2:C4"/>
    <mergeCell ref="D2:D4"/>
    <mergeCell ref="F2:F4"/>
    <mergeCell ref="K2:K4"/>
    <mergeCell ref="L2:L4"/>
    <mergeCell ref="M2:M4"/>
    <mergeCell ref="O2:O4"/>
    <mergeCell ref="R2:R4"/>
  </mergeCells>
  <phoneticPr fontId="2" type="noConversion"/>
  <pageMargins left="0.11811023622047245" right="0" top="0.74803149606299213" bottom="0.74803149606299213" header="0.31496062992125984" footer="0.31496062992125984"/>
  <pageSetup paperSize="9" scale="65" orientation="landscape" r:id="rId1"/>
  <ignoredErrors>
    <ignoredError sqref="A28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07050-50D3-4C9A-B189-B1B721CAB59A}">
  <dimension ref="A1:E19"/>
  <sheetViews>
    <sheetView topLeftCell="A3" zoomScale="97" zoomScaleNormal="40" workbookViewId="0">
      <selection activeCell="A12" sqref="A12:XFD12"/>
    </sheetView>
  </sheetViews>
  <sheetFormatPr defaultRowHeight="14.5" x14ac:dyDescent="0.35"/>
  <cols>
    <col min="1" max="1" width="10.54296875" bestFit="1" customWidth="1"/>
    <col min="2" max="2" width="26.54296875" customWidth="1"/>
    <col min="3" max="3" width="11.08984375" customWidth="1"/>
  </cols>
  <sheetData>
    <row r="1" spans="1:5" x14ac:dyDescent="0.35">
      <c r="A1" s="6" t="s">
        <v>20</v>
      </c>
    </row>
    <row r="4" spans="1:5" x14ac:dyDescent="0.35">
      <c r="A4" s="1" t="s">
        <v>0</v>
      </c>
      <c r="B4" s="1" t="s">
        <v>8</v>
      </c>
      <c r="C4" s="1" t="s">
        <v>9</v>
      </c>
    </row>
    <row r="6" spans="1:5" x14ac:dyDescent="0.35">
      <c r="A6" s="7"/>
    </row>
    <row r="7" spans="1:5" x14ac:dyDescent="0.35">
      <c r="A7" s="32">
        <v>45775</v>
      </c>
      <c r="B7" s="24" t="s">
        <v>10</v>
      </c>
      <c r="C7" s="28">
        <v>10000</v>
      </c>
      <c r="D7" s="24"/>
    </row>
    <row r="8" spans="1:5" x14ac:dyDescent="0.35">
      <c r="A8" s="32">
        <v>45897</v>
      </c>
      <c r="B8" s="24" t="s">
        <v>48</v>
      </c>
      <c r="C8" s="28">
        <v>2177.08</v>
      </c>
      <c r="D8" s="24"/>
    </row>
    <row r="9" spans="1:5" x14ac:dyDescent="0.35">
      <c r="A9" s="32">
        <v>45941</v>
      </c>
      <c r="B9" s="24" t="s">
        <v>50</v>
      </c>
      <c r="C9" s="28">
        <v>2500</v>
      </c>
      <c r="D9" s="24"/>
    </row>
    <row r="10" spans="1:5" x14ac:dyDescent="0.35">
      <c r="A10" s="32">
        <v>46022</v>
      </c>
      <c r="B10" s="24" t="s">
        <v>55</v>
      </c>
      <c r="C10" s="28">
        <v>3107.99</v>
      </c>
      <c r="D10" s="24"/>
    </row>
    <row r="11" spans="1:5" x14ac:dyDescent="0.35">
      <c r="A11" s="32">
        <v>46072</v>
      </c>
      <c r="B11" s="24" t="s">
        <v>64</v>
      </c>
      <c r="C11" s="28">
        <v>1000</v>
      </c>
      <c r="D11" s="24"/>
      <c r="E11" t="s">
        <v>29</v>
      </c>
    </row>
    <row r="12" spans="1:5" x14ac:dyDescent="0.35">
      <c r="A12" s="32"/>
      <c r="B12" s="24"/>
      <c r="C12" s="28"/>
      <c r="D12" s="24"/>
    </row>
    <row r="13" spans="1:5" ht="15" thickBot="1" x14ac:dyDescent="0.4">
      <c r="A13" s="32"/>
      <c r="B13" s="33" t="s">
        <v>11</v>
      </c>
      <c r="C13" s="34">
        <f>SUM(C7:C12)</f>
        <v>18785.07</v>
      </c>
      <c r="D13" s="24"/>
    </row>
    <row r="14" spans="1:5" ht="15" thickTop="1" x14ac:dyDescent="0.35">
      <c r="A14" s="32"/>
      <c r="B14" s="24"/>
      <c r="C14" s="28"/>
      <c r="D14" s="24"/>
    </row>
    <row r="15" spans="1:5" x14ac:dyDescent="0.35">
      <c r="A15" s="32"/>
      <c r="B15" s="24" t="s">
        <v>18</v>
      </c>
      <c r="C15" s="28"/>
      <c r="D15" s="24"/>
    </row>
    <row r="16" spans="1:5" x14ac:dyDescent="0.35">
      <c r="A16" s="7"/>
      <c r="C16" s="2"/>
    </row>
    <row r="17" spans="1:3" x14ac:dyDescent="0.35">
      <c r="A17" s="7"/>
      <c r="C17" s="2"/>
    </row>
    <row r="18" spans="1:3" x14ac:dyDescent="0.35">
      <c r="A18" s="7"/>
      <c r="C18" s="2"/>
    </row>
    <row r="19" spans="1:3" x14ac:dyDescent="0.35">
      <c r="A19" s="7"/>
      <c r="C19" s="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9E78B-7F53-4ABF-9908-74BE993C82F5}">
  <dimension ref="A1"/>
  <sheetViews>
    <sheetView topLeftCell="O15" zoomScale="66" zoomScaleNormal="25" workbookViewId="0">
      <selection activeCell="I1" sqref="A1:XFD1048576"/>
    </sheetView>
  </sheetViews>
  <sheetFormatPr defaultRowHeight="14.5" x14ac:dyDescent="0.3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2D688-56F8-4F07-9CDE-41D5D91863B2}">
  <dimension ref="A1"/>
  <sheetViews>
    <sheetView topLeftCell="A5" zoomScale="62" workbookViewId="0">
      <selection activeCell="A2" sqref="A1:XFD1048576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Bank Rec as at 31st March 26</vt:lpstr>
      <vt:lpstr>Expenditure</vt:lpstr>
      <vt:lpstr>Income</vt:lpstr>
      <vt:lpstr>curr acct</vt:lpstr>
      <vt:lpstr>dep acct</vt:lpstr>
      <vt:lpstr>Expenditure!Print_Area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Hatton</dc:creator>
  <cp:lastModifiedBy>addlethorpe parish council</cp:lastModifiedBy>
  <cp:lastPrinted>2026-04-21T17:16:32Z</cp:lastPrinted>
  <dcterms:created xsi:type="dcterms:W3CDTF">2023-06-14T20:18:08Z</dcterms:created>
  <dcterms:modified xsi:type="dcterms:W3CDTF">2026-04-22T14:24:31Z</dcterms:modified>
</cp:coreProperties>
</file>